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2760" windowWidth="15165" windowHeight="7320" activeTab="15"/>
  </bookViews>
  <sheets>
    <sheet name="1,3" sheetId="1" r:id="rId1"/>
    <sheet name="1,7" sheetId="2" r:id="rId2"/>
    <sheet name="1,9 " sheetId="3" r:id="rId3"/>
    <sheet name="3,1" sheetId="4" r:id="rId4"/>
    <sheet name="3,2" sheetId="5" r:id="rId5"/>
    <sheet name="3,3" sheetId="6" r:id="rId6"/>
    <sheet name="4,1" sheetId="7" r:id="rId7"/>
    <sheet name="4,2" sheetId="8" r:id="rId8"/>
    <sheet name="5,1" sheetId="9" r:id="rId9"/>
    <sheet name="8,1" sheetId="10" r:id="rId10"/>
    <sheet name="форма 8.1_2" sheetId="11" r:id="rId11"/>
    <sheet name="8.1.1" sheetId="12" r:id="rId12"/>
    <sheet name="8,3" sheetId="13" r:id="rId13"/>
    <sheet name="9,1" sheetId="14" r:id="rId14"/>
    <sheet name="9,2" sheetId="15" r:id="rId15"/>
    <sheet name="оценка" sheetId="16" r:id="rId16"/>
  </sheets>
  <externalReferences>
    <externalReference r:id="rId19"/>
  </externalReferences>
  <definedNames>
    <definedName name="_xlnm._FilterDatabase" localSheetId="10" hidden="1">'форма 8.1_2'!$A$6:$AC$187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PTS3</author>
  </authors>
  <commentList>
    <comment ref="BF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данных Надежность - минэнерго (на конец года -декабрь)</t>
        </r>
      </text>
    </comment>
    <comment ref="BF16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должно соответствовать значению формы 8.3 за 20г на сайте надежность-минэнерго расчитаному автоматически на основании выложенных за год данных Проверить!</t>
        </r>
      </text>
    </comment>
  </commentList>
</comments>
</file>

<file path=xl/comments11.xml><?xml version="1.0" encoding="utf-8"?>
<comments xmlns="http://schemas.openxmlformats.org/spreadsheetml/2006/main">
  <authors>
    <author>PTS3</author>
  </authors>
  <commentList>
    <comment ref="AB190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Для формы 4.1           Объем недоотпущенной электрической энергии (П</t>
        </r>
        <r>
          <rPr>
            <sz val="8"/>
            <rFont val="Tahoma"/>
            <family val="2"/>
          </rPr>
          <t>ens</t>
        </r>
        <r>
          <rPr>
            <sz val="9"/>
            <rFont val="Tahoma"/>
            <family val="2"/>
          </rPr>
          <t>)</t>
        </r>
      </text>
    </comment>
  </commentList>
</comments>
</file>

<file path=xl/comments12.xml><?xml version="1.0" encoding="utf-8"?>
<comments xmlns="http://schemas.openxmlformats.org/spreadsheetml/2006/main">
  <authors>
    <author>Admin</author>
    <author>PTS3</author>
  </authors>
  <commentList>
    <comment ref="A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Заполняется ПТС</t>
        </r>
      </text>
    </comment>
    <comment ref="C12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Принадлежность АО "Спасскэлектросеть"</t>
        </r>
      </text>
    </comment>
    <comment ref="C58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Принадлежность ФСК</t>
        </r>
      </text>
    </comment>
    <comment ref="C174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Принадлежность ДРСК</t>
        </r>
      </text>
    </comment>
    <comment ref="C192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Принадлежность ООО "Спасскэлектроконтроль"</t>
        </r>
      </text>
    </comment>
    <comment ref="C218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Принадлежность (НСЦЗ)</t>
        </r>
      </text>
    </comment>
  </commentList>
</comments>
</file>

<file path=xl/comments13.xml><?xml version="1.0" encoding="utf-8"?>
<comments xmlns="http://schemas.openxmlformats.org/spreadsheetml/2006/main">
  <authors>
    <author>Admin</author>
  </authors>
  <commentList>
    <comment ref="AW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формы 1.1</t>
        </r>
      </text>
    </comment>
    <comment ref="AW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соответствует значению формы 8.3 на сайте надежность-минэнерго</t>
        </r>
      </text>
    </comment>
    <comment ref="AW2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соответствует значению формы 8.3 за 19г на сайте надежность-минэнерго</t>
        </r>
      </text>
    </comment>
    <comment ref="AW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отчета минэнерго-надежность за декабрь 2019</t>
        </r>
      </text>
    </comment>
    <comment ref="AW1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отчета минэнерго-надежность за декабрь 2019</t>
        </r>
      </text>
    </comment>
    <comment ref="AW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отчета минэнерго-надежность за декабрь 2019</t>
        </r>
      </text>
    </comment>
    <comment ref="AW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отчета минэнерго-надежность за декабрь 2019</t>
        </r>
      </text>
    </comment>
    <comment ref="AW2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должно соответствовать значению формы 8.3 за 19г на сайте надежность-минэнерго расчитаному автоматически на основании выложенных за год данных
Проверить!</t>
        </r>
      </text>
    </comment>
    <comment ref="AW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должно соответствовать значению формы 8.3 за 19г на сайте надежность-минэнерго расчитаному автоматически на основании выложенных за год данных
Проверить!
Проверка:3507/7600=0,46145 Ок!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PTS3</author>
  </authors>
  <commentList>
    <comment ref="BE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данных на свйте Надежность минэнерго должна совпадать с отчетом в минэнерго (с макетами)</t>
        </r>
      </text>
    </comment>
    <comment ref="BE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данных на свйте Надежность минэнерго должна совпадать с отчетом в минэнерго (с макетами)</t>
        </r>
      </text>
    </comment>
    <comment ref="BE16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из данных на свйте Надежность минэнерго должна совпадать с отчетом в минэнерго (с макетами)</t>
        </r>
      </text>
    </comment>
    <comment ref="BE1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данных на свйте Надежность минэнерго должна совпадать с отчетом в минэнерго (с макетами)</t>
        </r>
      </text>
    </comment>
    <comment ref="BE14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Эту цифру необходимо умножить на 100% получится 28,5258589%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CA1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Показаны Заявки по которым заключены договора, не включая 19 шт анулированных (договор не подписан заявителем).            Всего заявок за 19 год было 110 шт.(по реестру) и по данным в Минэнерго (Дращева)</t>
        </r>
      </text>
    </comment>
    <comment ref="CA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Просроченные,  не показываем (не по вине СЭС)</t>
        </r>
      </text>
    </comment>
    <comment ref="CA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</t>
        </r>
        <r>
          <rPr>
            <sz val="8"/>
            <rFont val="Tahoma"/>
            <family val="2"/>
          </rPr>
          <t xml:space="preserve">заяв тпр= </t>
        </r>
        <r>
          <rPr>
            <sz val="10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заяв тпр / max ( </t>
        </r>
        <r>
          <rPr>
            <sz val="10"/>
            <rFont val="Tahoma"/>
            <family val="2"/>
          </rPr>
          <t>1,</t>
        </r>
        <r>
          <rPr>
            <sz val="8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заяв тпр - </t>
        </r>
        <r>
          <rPr>
            <sz val="10"/>
            <rFont val="Tahoma"/>
            <family val="2"/>
          </rPr>
          <t>N</t>
        </r>
        <r>
          <rPr>
            <sz val="8"/>
            <rFont val="Tahoma"/>
            <family val="2"/>
          </rPr>
          <t>нсзаяв тпр) 
= 110/110-0)=1 
(формула 13 методич.указ)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CA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 реестру присоединенных договоров (Дращева) и по данным в минэнерго (Дращева)</t>
        </r>
      </text>
    </comment>
    <comment ref="CA1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Просроченные,  не показываем (не по вине СЭС)</t>
        </r>
      </text>
    </comment>
    <comment ref="CA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= </t>
        </r>
        <r>
          <rPr>
            <sz val="10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сд тпр / max ( </t>
        </r>
        <r>
          <rPr>
            <sz val="10"/>
            <rFont val="Tahoma"/>
            <family val="2"/>
          </rPr>
          <t>1,</t>
        </r>
        <r>
          <rPr>
            <sz val="8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сд тпр - </t>
        </r>
        <r>
          <rPr>
            <sz val="10"/>
            <rFont val="Tahoma"/>
            <family val="2"/>
          </rPr>
          <t>N</t>
        </r>
        <r>
          <rPr>
            <sz val="8"/>
            <rFont val="Tahoma"/>
            <family val="2"/>
          </rPr>
          <t>нссд тпр) 
= 80/(80-0)=1 
(формула 14 метод.указ)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CA1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CA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всего заявок, договора по которым заключены 91
Общее число заявок 110/10=11
</t>
        </r>
      </text>
    </comment>
    <comment ref="CA1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</t>
        </r>
        <r>
          <rPr>
            <sz val="8"/>
            <rFont val="Tahoma"/>
            <family val="2"/>
          </rPr>
          <t xml:space="preserve">нпа_тпр = </t>
        </r>
        <r>
          <rPr>
            <sz val="10"/>
            <rFont val="Tahoma"/>
            <family val="2"/>
          </rPr>
          <t>N</t>
        </r>
        <r>
          <rPr>
            <sz val="8"/>
            <rFont val="Tahoma"/>
            <family val="2"/>
          </rPr>
          <t>очз_тпр / max(</t>
        </r>
        <r>
          <rPr>
            <sz val="10"/>
            <rFont val="Tahoma"/>
            <family val="2"/>
          </rPr>
          <t>1, N</t>
        </r>
        <r>
          <rPr>
            <sz val="8"/>
            <rFont val="Tahoma"/>
            <family val="2"/>
          </rPr>
          <t xml:space="preserve">очз_тпр - </t>
        </r>
        <r>
          <rPr>
            <sz val="10"/>
            <rFont val="Tahoma"/>
            <family val="2"/>
          </rPr>
          <t>N</t>
        </r>
        <r>
          <rPr>
            <sz val="8"/>
            <rFont val="Tahoma"/>
            <family val="2"/>
          </rPr>
          <t>н_тпр),   
 = 9/(9-0)=1 
(формула 10 метод.указ)</t>
        </r>
      </text>
    </comment>
  </commentList>
</comments>
</file>

<file path=xl/comments7.xml><?xml version="1.0" encoding="utf-8"?>
<comments xmlns="http://schemas.openxmlformats.org/spreadsheetml/2006/main">
  <authors>
    <author>PTS3</author>
    <author>RePack by Diakov</author>
    <author>Economist</author>
  </authors>
  <commentList>
    <comment ref="BX9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из формы 1.2</t>
        </r>
      </text>
    </comment>
    <comment ref="BX10" authorId="1">
      <text>
        <r>
          <rPr>
            <sz val="9"/>
            <rFont val="Tahoma"/>
            <family val="2"/>
          </rPr>
          <t xml:space="preserve">Форма 8.1
сумма (P*t), МВт*ч отключений В, при значении 1 в ст. 27
</t>
        </r>
      </text>
    </comment>
    <comment ref="BX11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из формы 1.3</t>
        </r>
      </text>
    </comment>
    <comment ref="BX12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из формы 1.3</t>
        </r>
      </text>
    </comment>
    <comment ref="BX13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</t>
        </r>
        <r>
          <rPr>
            <sz val="8"/>
            <rFont val="Tahoma"/>
            <family val="2"/>
          </rPr>
          <t>тпр =(0,4х</t>
        </r>
        <r>
          <rPr>
            <sz val="10"/>
            <rFont val="Tahoma"/>
            <family val="2"/>
          </rPr>
          <t>П</t>
        </r>
        <r>
          <rPr>
            <sz val="8"/>
            <rFont val="Tahoma"/>
            <family val="2"/>
          </rPr>
          <t>заяв.тпр)+(0,4х</t>
        </r>
        <r>
          <rPr>
            <sz val="10"/>
            <rFont val="Tahoma"/>
            <family val="2"/>
          </rPr>
          <t>П</t>
        </r>
        <r>
          <rPr>
            <sz val="8"/>
            <rFont val="Tahoma"/>
            <family val="2"/>
          </rPr>
          <t xml:space="preserve">нс.тпр)+(0,2хПнпа_тпр)
</t>
        </r>
        <r>
          <rPr>
            <sz val="9"/>
            <rFont val="Tahoma"/>
            <family val="2"/>
          </rPr>
          <t xml:space="preserve"> (формула №7 метод.ук)                                         
Пзаяв.тпр - из формы 3.1    
Пнс.тпр- из формы 3.2</t>
        </r>
      </text>
    </comment>
    <comment ref="BX25" authorId="2">
      <text>
        <r>
          <rPr>
            <b/>
            <sz val="9"/>
            <rFont val="Tahoma"/>
            <family val="2"/>
          </rPr>
          <t>Economist:</t>
        </r>
        <r>
          <rPr>
            <sz val="9"/>
            <rFont val="Tahoma"/>
            <family val="2"/>
          </rPr>
          <t xml:space="preserve">
1&lt;1*(1-30%) =0,7
 не достигнуто=-1</t>
        </r>
      </text>
    </comment>
    <comment ref="BX26" authorId="2">
      <text>
        <r>
          <rPr>
            <b/>
            <sz val="9"/>
            <rFont val="Tahoma"/>
            <family val="2"/>
          </rPr>
          <t>Economist:</t>
        </r>
        <r>
          <rPr>
            <sz val="9"/>
            <rFont val="Tahoma"/>
            <family val="2"/>
          </rPr>
          <t xml:space="preserve">
1,2898&lt;1,37*(1-30%) =0,959
 не достигнуто=-1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CA1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данных в минэнерго макет 10421 (Дращева) и по реестру (Дращева) потом 19 из них анулированы (по причине не подписания заявителем договора)</t>
        </r>
      </text>
    </comment>
    <comment ref="CA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из формы 3.1
19 заявок анулировано</t>
        </r>
      </text>
    </comment>
  </commentList>
</comments>
</file>

<file path=xl/sharedStrings.xml><?xml version="1.0" encoding="utf-8"?>
<sst xmlns="http://schemas.openxmlformats.org/spreadsheetml/2006/main" count="2573" uniqueCount="973">
  <si>
    <t>Наименование сетевой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</si>
  <si>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</si>
  <si>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</si>
  <si>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</si>
  <si>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</si>
  <si>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</si>
  <si>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</si>
  <si>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</si>
  <si>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</si>
  <si>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</si>
  <si>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</si>
  <si>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Должность</t>
  </si>
  <si>
    <t>Ф.И.О.</t>
  </si>
  <si>
    <t>Подпись</t>
  </si>
  <si>
    <t>Приложение N 1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</t>
  </si>
  <si>
    <t>АО "Спасскэлектросеть"</t>
  </si>
  <si>
    <t xml:space="preserve">Приложение N 1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
(в редакции приказа Минэнерго России
от 21 июня 2017 года N 544)
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</si>
  <si>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</si>
  <si>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N
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</si>
  <si>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</si>
  <si>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</si>
  <si>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потребителей услуг сетевой организации, шт.</t>
  </si>
  <si>
    <t>В соответствии с заключенными 
договорами по передаче электроэнергии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</si>
  <si>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</si>
  <si>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9 
и столбцу 13 формы 8.1, деленная 
на значение пункта 1 формы 1.3
(Σ столбец 9 * столбец 13) / пункт 1 
формы 1.3)</t>
  </si>
  <si>
    <t>При этом учитываются только события, по которым значения в столбце 8 равны "В", а в столбце 27 равны "1"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</si>
  <si>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</si>
  <si>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13 формы 8.1 и деленная на значение пункта 1 формы 1.3
(Σ столбец 13 формы 8.1 / пункт 1 
формы 1.3)</t>
  </si>
  <si>
    <r>
      <t xml:space="preserve">Форма 1.7.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территориальной сетевой организации, долгосрочный период 
регулирования которой начинается с 2018 года)</t>
    </r>
  </si>
  <si>
    <t>Показатель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</si>
  <si>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</si>
  <si>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Описание (обоснование)</t>
  </si>
  <si>
    <t>Значение показателя, 
годы: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</si>
  <si>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</si>
  <si>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</si>
  <si>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</si>
  <si>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 xml:space="preserve">     1 </t>
    </r>
    <r>
      <rPr>
        <sz val="11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</si>
  <si>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 xml:space="preserve">      2 </t>
    </r>
    <r>
      <rPr>
        <sz val="11"/>
        <rFont val="Times New Roman"/>
        <family val="1"/>
      </rPr>
      <t>Информация предоставляется справочно.</t>
    </r>
  </si>
  <si>
    <t>АО "Спасскэлектросеть", Приморский край.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</si>
  <si>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</si>
  <si>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</si>
  <si>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</si>
  <si>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</si>
  <si>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в одноцепном выражении (ЛЭП), км</t>
  </si>
  <si>
    <t>Инвентарная карточка ОС№6</t>
  </si>
  <si>
    <t>1.1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</si>
  <si>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</si>
  <si>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</si>
  <si>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</si>
  <si>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(значение из формы п.1 формы 1.3 приложения 1 к методическим указаниям)</t>
  </si>
  <si>
    <t>Приложение к договору на передачу эл. энергии</t>
  </si>
  <si>
    <t>Число разъединителей и выключателей, шт.</t>
  </si>
  <si>
    <t>Средняя летняя температура, °C</t>
  </si>
  <si>
    <t>данные интернет</t>
  </si>
  <si>
    <r>
      <t>Номер группы (m) территориальной сетевой организации по показателю П</t>
    </r>
    <r>
      <rPr>
        <vertAlign val="subscript"/>
        <sz val="11"/>
        <rFont val="Times New Roman"/>
        <family val="1"/>
      </rPr>
      <t>saidi</t>
    </r>
  </si>
  <si>
    <t>(форма 9.1)</t>
  </si>
  <si>
    <t>-</t>
  </si>
  <si>
    <r>
      <t>Номер группы (m) территориальной сетевой организации по показателю П</t>
    </r>
    <r>
      <rPr>
        <vertAlign val="subscript"/>
        <sz val="11"/>
        <rFont val="Times New Roman"/>
        <family val="1"/>
      </rPr>
      <t>saifi</t>
    </r>
  </si>
  <si>
    <t>(форма 9.2)</t>
  </si>
  <si>
    <r>
      <t xml:space="preserve">     1 </t>
    </r>
    <r>
      <rPr>
        <sz val="11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</si>
  <si>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t xml:space="preserve">     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</si>
  <si>
    <t xml:space="preserve">     Число разъединителей и выключателей - совокупное число разъединителей и выключателей территориальной сетевой организации, шт.;</t>
  </si>
  <si>
    <t xml:space="preserve">     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</si>
  <si>
    <t>Приложение N 3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</t>
  </si>
  <si>
    <t>Форма 3.1. Отчетные данные для расчета значения показателя качества</t>
  </si>
  <si>
    <t xml:space="preserve">рассмотрения заявок на технологическое присоединение к сети в период </t>
  </si>
  <si>
    <t>Наименование сетевой организации (подразделения/филиала)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</si>
  <si>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</si>
  <si>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</si>
  <si>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</si>
  <si>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</si>
  <si>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</si>
  <si>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</si>
  <si>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</si>
  <si>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</si>
  <si>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</si>
  <si>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t>Форма 3.3. Отчетные данные для расчета значения показателя соблюдения 
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</si>
  <si>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</si>
  <si>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t>Значение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</si>
  <si>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</si>
  <si>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</si>
  <si>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t>Количество, 
десятки шт. 
(без округления)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</si>
  <si>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</si>
  <si>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t>Приложение N 4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
(в редакции приказа Минэнерго России
от 21 июня 2017 года N 544)</t>
  </si>
  <si>
    <t>Форма 4.1. Показатели уровня надежности и уровня качества оказываемых услуг 
сетевой организации</t>
  </si>
  <si>
    <t>N формулы (пункта) методических указаний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</si>
  <si>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</si>
  <si>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</si>
  <si>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</si>
  <si>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</si>
  <si>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присоединения,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</si>
  <si>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7 или 12</t>
  </si>
  <si>
    <r>
      <t>Показатель уровня качества обслуживания потребителей услуг территориальными сетевыми организациями,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</si>
  <si>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</si>
  <si>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</si>
  <si>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</si>
  <si>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</si>
  <si>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</si>
  <si>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</si>
  <si>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</si>
  <si>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</si>
  <si>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</si>
  <si>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</si>
  <si>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t>х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</si>
  <si>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</si>
  <si>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</si>
  <si>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</si>
  <si>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4.2. Расчет обобщенного показателя уровня надежности и качества 
оказываемых услуг</t>
  </si>
  <si>
    <t>N пункта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</si>
  <si>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</si>
  <si>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5</t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</si>
  <si>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</si>
  <si>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</si>
  <si>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t>Для территориальной сетевой организации</t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</si>
  <si>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</si>
  <si>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</si>
  <si>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5.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</si>
  <si>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6.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</si>
  <si>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7.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</si>
  <si>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8.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</si>
  <si>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Приложение N 5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</t>
  </si>
  <si>
    <t>Форма 5.1. Отчетные данные по выполнению заявок на технологическое</t>
  </si>
  <si>
    <t xml:space="preserve">присоединение к сети, в период </t>
  </si>
  <si>
    <r>
  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</t>
    </r>
    <r>
      <rPr>
        <vertAlign val="subscript"/>
        <sz val="11"/>
        <rFont val="Times New Roman"/>
        <family val="1"/>
      </rPr>
      <t>заяв</t>
    </r>
    <r>
      <rPr>
        <sz val="11"/>
        <rFont val="Times New Roman"/>
        <family val="1"/>
      </rPr>
      <t>)</t>
    </r>
  </si>
  <si>
    <r>
  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</t>
    </r>
    <r>
      <rPr>
        <vertAlign val="subscript"/>
        <sz val="11"/>
        <rFont val="Times New Roman"/>
        <family val="1"/>
      </rPr>
      <t>пд</t>
    </r>
    <r>
      <rPr>
        <sz val="11"/>
        <rFont val="Times New Roman"/>
        <family val="1"/>
      </rPr>
      <t>)</t>
    </r>
  </si>
  <si>
    <r>
  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</t>
    </r>
    <r>
      <rPr>
        <vertAlign val="subscript"/>
        <sz val="11"/>
        <rFont val="Times New Roman"/>
        <family val="1"/>
      </rPr>
      <t>нпд</t>
    </r>
    <r>
      <rPr>
        <sz val="11"/>
        <rFont val="Times New Roman"/>
        <family val="1"/>
      </rPr>
      <t>)</t>
    </r>
  </si>
  <si>
    <t>Приложение N 8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
(в редакции приказа Минэнерго России
от 21 июня 2017 года N 544)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</si>
  <si>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 может заполняться отдельно по ограничениям, связанным с проведением ремонтных работ относительно иных видов ограничений (отключений).</t>
    </r>
  </si>
  <si>
    <t xml:space="preserve">сетевой организации за </t>
  </si>
  <si>
    <t xml:space="preserve">1-12 </t>
  </si>
  <si>
    <t>месяц</t>
  </si>
  <si>
    <t xml:space="preserve"> года</t>
  </si>
  <si>
    <r>
      <t xml:space="preserve">    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</si>
  <si>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N п/п</t>
  </si>
  <si>
    <t>Наименование структурной единицы сетевой организации</t>
  </si>
  <si>
    <t>Наименование высшестоящего центра питания относительно вторичного уровня присоединения при нормальной схеме электроснабжения (при наличии)</t>
  </si>
  <si>
    <t>Диспетчерское наименование ЛЭП от вышестоящего центра питания до объекта электросетевого хозяйства определенного вторичным уровнем напряжения</t>
  </si>
  <si>
    <t>Вторичный уровень присоединения</t>
  </si>
  <si>
    <t>Первичный уровень присоединения</t>
  </si>
  <si>
    <t>Количество точек поставки потребителей услуг сетевой организации, присоединенных к первичному уровню присоединения, шт</t>
  </si>
  <si>
    <t>Диспетчерское наименование ПС, ТП, РП</t>
  </si>
  <si>
    <t>Высший класс напряжения, кВ</t>
  </si>
  <si>
    <t>Диспетчерское наименование ВЛ, КЛ, КВЛ</t>
  </si>
  <si>
    <t>Класс напря-жения, кВ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</si>
  <si>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</si>
  <si>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</si>
  <si>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</si>
  <si>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</si>
  <si>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</si>
  <si>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</si>
  <si>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</si>
  <si>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</si>
  <si>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</si>
  <si>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(ниже 1 кВ)</t>
  </si>
  <si>
    <t>АО "Спасскэлектросеть" РЭС</t>
  </si>
  <si>
    <t>ПС 35кВ "ЗСМ"</t>
  </si>
  <si>
    <t xml:space="preserve">Ф-1«ЗСМ» 10кВ           </t>
  </si>
  <si>
    <t>ТП-94</t>
  </si>
  <si>
    <t>КВЛ</t>
  </si>
  <si>
    <t>ТП-107</t>
  </si>
  <si>
    <t>ТП-40</t>
  </si>
  <si>
    <t>ТП-2</t>
  </si>
  <si>
    <t>ТП-11</t>
  </si>
  <si>
    <t>ТП-93</t>
  </si>
  <si>
    <t xml:space="preserve">Ф-13 «ЗСМ» 10кВ           </t>
  </si>
  <si>
    <t>ТП-76</t>
  </si>
  <si>
    <t>ТП-50</t>
  </si>
  <si>
    <t>ТП-9</t>
  </si>
  <si>
    <t>ТП-118</t>
  </si>
  <si>
    <t>ТП-108</t>
  </si>
  <si>
    <t>ТП-104</t>
  </si>
  <si>
    <t>ТП-154</t>
  </si>
  <si>
    <t xml:space="preserve">Ф-19 «ЗСМ» 10кВ     </t>
  </si>
  <si>
    <t>ТП-174</t>
  </si>
  <si>
    <t>ТП-130</t>
  </si>
  <si>
    <t>ТП-143</t>
  </si>
  <si>
    <t>ТП-158</t>
  </si>
  <si>
    <t>ТП-95</t>
  </si>
  <si>
    <t>ТП-58</t>
  </si>
  <si>
    <t>ТП-102</t>
  </si>
  <si>
    <t>ТП-183</t>
  </si>
  <si>
    <t>ТП-57</t>
  </si>
  <si>
    <t>ТП-139</t>
  </si>
  <si>
    <t>ТП-106</t>
  </si>
  <si>
    <t>ТП-77</t>
  </si>
  <si>
    <t>ТП-138</t>
  </si>
  <si>
    <t>ТП-188</t>
  </si>
  <si>
    <t>ТП-52</t>
  </si>
  <si>
    <t xml:space="preserve">Ф-25 «ЗСМ» 10кВ      </t>
  </si>
  <si>
    <t>ТП-3</t>
  </si>
  <si>
    <t>ТП-103а</t>
  </si>
  <si>
    <t>ТП-103</t>
  </si>
  <si>
    <t>ТП-12</t>
  </si>
  <si>
    <t>ТП-100</t>
  </si>
  <si>
    <t>ТП-10</t>
  </si>
  <si>
    <t>ТП-90</t>
  </si>
  <si>
    <t>ТП-155</t>
  </si>
  <si>
    <t>Ф-2 «Завод красного кирпича» 10кВ</t>
  </si>
  <si>
    <t>КЛ</t>
  </si>
  <si>
    <t>Ф-3 "Котельная" 10кВ</t>
  </si>
  <si>
    <t>Ф-4 "Компрессорная" 10кВ</t>
  </si>
  <si>
    <t>Ф-7 "Котельная" 10кВ</t>
  </si>
  <si>
    <t>Ф-10 "Цех песка" 10кВ</t>
  </si>
  <si>
    <t>Ф-12 "Нептун" 10кВ</t>
  </si>
  <si>
    <t>ПС 220кВ "Спасск"</t>
  </si>
  <si>
    <t xml:space="preserve">Ф3 «С» 10кВ                </t>
  </si>
  <si>
    <t>ТП-16</t>
  </si>
  <si>
    <t>ТП-44</t>
  </si>
  <si>
    <t>ТП-17</t>
  </si>
  <si>
    <t>ТП-110</t>
  </si>
  <si>
    <t>ТП-41</t>
  </si>
  <si>
    <t>ТП-21</t>
  </si>
  <si>
    <t>ООО Спасскэлектроконтроль"</t>
  </si>
  <si>
    <t>ТП-27</t>
  </si>
  <si>
    <t>ТП-60</t>
  </si>
  <si>
    <t>ТП-75</t>
  </si>
  <si>
    <t>ТП-37</t>
  </si>
  <si>
    <t xml:space="preserve">Ф6 «С» 10кВ              </t>
  </si>
  <si>
    <t>ТП-172</t>
  </si>
  <si>
    <t>ТП-153</t>
  </si>
  <si>
    <t>ТП-128</t>
  </si>
  <si>
    <t>ТП-144</t>
  </si>
  <si>
    <t>ТП-160</t>
  </si>
  <si>
    <t>ТП-161</t>
  </si>
  <si>
    <t>ТП-162</t>
  </si>
  <si>
    <t xml:space="preserve">Ф9 «С» 10кВ              </t>
  </si>
  <si>
    <t>ТП-129</t>
  </si>
  <si>
    <t>ТП-177</t>
  </si>
  <si>
    <t>РП-Борисова</t>
  </si>
  <si>
    <t>ТП-105</t>
  </si>
  <si>
    <t>ТП-152</t>
  </si>
  <si>
    <t>ТП-97</t>
  </si>
  <si>
    <t>ТП-173</t>
  </si>
  <si>
    <t>ТП-89</t>
  </si>
  <si>
    <t xml:space="preserve">Ф10 «С» 10кВ                 </t>
  </si>
  <si>
    <t>ТП-54</t>
  </si>
  <si>
    <t>ТП-91а</t>
  </si>
  <si>
    <t>ТП-35</t>
  </si>
  <si>
    <t>ТП-72</t>
  </si>
  <si>
    <t xml:space="preserve">Ф12 «С» 10кВ                </t>
  </si>
  <si>
    <t>ТП-192</t>
  </si>
  <si>
    <t>ТП-196</t>
  </si>
  <si>
    <t>ТП-178</t>
  </si>
  <si>
    <t>ТП-149</t>
  </si>
  <si>
    <t xml:space="preserve">Ф14 «С» 10кВ               </t>
  </si>
  <si>
    <t>ТП-190</t>
  </si>
  <si>
    <t>ТП-5</t>
  </si>
  <si>
    <t>ТП-109</t>
  </si>
  <si>
    <t>ТП-26</t>
  </si>
  <si>
    <t>ТП-19</t>
  </si>
  <si>
    <t>ТП-33</t>
  </si>
  <si>
    <t>ТП-18</t>
  </si>
  <si>
    <t>ТП-71</t>
  </si>
  <si>
    <t xml:space="preserve">Ф17 «С»  10кВ              </t>
  </si>
  <si>
    <t>ТП-156</t>
  </si>
  <si>
    <t>ТП-78</t>
  </si>
  <si>
    <t>ТП-20</t>
  </si>
  <si>
    <t>ТП-171</t>
  </si>
  <si>
    <t>ТП-170</t>
  </si>
  <si>
    <t>ТП-186</t>
  </si>
  <si>
    <t>ТП-169</t>
  </si>
  <si>
    <t>ТП-168</t>
  </si>
  <si>
    <t>ТП-166</t>
  </si>
  <si>
    <t>ТП-167</t>
  </si>
  <si>
    <t xml:space="preserve">Ф20 «С» 10кВ                </t>
  </si>
  <si>
    <t>ТП-195</t>
  </si>
  <si>
    <t>ТП-45</t>
  </si>
  <si>
    <t>ТП-84</t>
  </si>
  <si>
    <t>ТП-85</t>
  </si>
  <si>
    <t>ТП-82</t>
  </si>
  <si>
    <t>ТП-80</t>
  </si>
  <si>
    <t>ТП-145</t>
  </si>
  <si>
    <t>ТП-124</t>
  </si>
  <si>
    <t>ТП-48</t>
  </si>
  <si>
    <t>ТП-4</t>
  </si>
  <si>
    <t>ТП-176</t>
  </si>
  <si>
    <t xml:space="preserve">Ф25 «С» 10кВ            </t>
  </si>
  <si>
    <t>ТП-13</t>
  </si>
  <si>
    <t>ТП-34</t>
  </si>
  <si>
    <t>ТП-96</t>
  </si>
  <si>
    <t>ТП-47</t>
  </si>
  <si>
    <t>ТП-59</t>
  </si>
  <si>
    <t>ТП-197</t>
  </si>
  <si>
    <t>ТП-62</t>
  </si>
  <si>
    <t>ТП-134</t>
  </si>
  <si>
    <t>ТП-55</t>
  </si>
  <si>
    <t>ТП-14</t>
  </si>
  <si>
    <t>ТП-140</t>
  </si>
  <si>
    <t>ТП-74</t>
  </si>
  <si>
    <t>ТП-22</t>
  </si>
  <si>
    <t>ТП-99</t>
  </si>
  <si>
    <t>ТП-199</t>
  </si>
  <si>
    <t>ТП-23</t>
  </si>
  <si>
    <t>ТП-182</t>
  </si>
  <si>
    <t>ТП-113</t>
  </si>
  <si>
    <t>ТП-68</t>
  </si>
  <si>
    <t>ТП-79</t>
  </si>
  <si>
    <t>ТП-24</t>
  </si>
  <si>
    <t xml:space="preserve">Ф26 «С» 10кВ              </t>
  </si>
  <si>
    <t>РП-8</t>
  </si>
  <si>
    <t>ТП-1</t>
  </si>
  <si>
    <t>ТП-142</t>
  </si>
  <si>
    <t>ТП-125</t>
  </si>
  <si>
    <t>ТП-83</t>
  </si>
  <si>
    <t>ТП-86</t>
  </si>
  <si>
    <t>ТП-87</t>
  </si>
  <si>
    <t>ТП-121</t>
  </si>
  <si>
    <t xml:space="preserve">Ф31 «С" 10кВ                </t>
  </si>
  <si>
    <t>ТП-46</t>
  </si>
  <si>
    <t>ТП-180</t>
  </si>
  <si>
    <t>ТП-193</t>
  </si>
  <si>
    <t>ТП-98</t>
  </si>
  <si>
    <t>ТП-133</t>
  </si>
  <si>
    <t>ТП-159</t>
  </si>
  <si>
    <t>ТП-163</t>
  </si>
  <si>
    <t>ТП-165</t>
  </si>
  <si>
    <t>ТП-164</t>
  </si>
  <si>
    <t>ТП-28</t>
  </si>
  <si>
    <t>ТП-126</t>
  </si>
  <si>
    <t>ТП-147</t>
  </si>
  <si>
    <t>ТП-81</t>
  </si>
  <si>
    <t>ТП-141</t>
  </si>
  <si>
    <t>ТП-51</t>
  </si>
  <si>
    <t>ТП-179</t>
  </si>
  <si>
    <t>ТП-32</t>
  </si>
  <si>
    <t>ПС 35кВ "Евгеньевка"</t>
  </si>
  <si>
    <t xml:space="preserve">Ф3 «Е» 10кВ               </t>
  </si>
  <si>
    <t>ТП-25</t>
  </si>
  <si>
    <t>ТП-189</t>
  </si>
  <si>
    <t>ТП-123</t>
  </si>
  <si>
    <t>ТП-114</t>
  </si>
  <si>
    <t>ТП-31</t>
  </si>
  <si>
    <t>ТП-181</t>
  </si>
  <si>
    <t>ТП-120</t>
  </si>
  <si>
    <t>ТП-151</t>
  </si>
  <si>
    <t>ТП-157</t>
  </si>
  <si>
    <t>ТП-30</t>
  </si>
  <si>
    <t>ТП-88</t>
  </si>
  <si>
    <t>ТП-194</t>
  </si>
  <si>
    <t>ТП-49</t>
  </si>
  <si>
    <t>ТП-116</t>
  </si>
  <si>
    <t>ТП-127</t>
  </si>
  <si>
    <t>ТП-191</t>
  </si>
  <si>
    <t>ТП-53</t>
  </si>
  <si>
    <t>ПС 35кВ "Межзаводская"</t>
  </si>
  <si>
    <t>Ф4 «М» 10кВ</t>
  </si>
  <si>
    <t>ТП-117</t>
  </si>
  <si>
    <t>ТП-56</t>
  </si>
  <si>
    <t>ТП-63</t>
  </si>
  <si>
    <t>ТП-63а</t>
  </si>
  <si>
    <t>ТП-64</t>
  </si>
  <si>
    <t>ТП-66</t>
  </si>
  <si>
    <t>ТП-101</t>
  </si>
  <si>
    <t>ТП-73</t>
  </si>
  <si>
    <t>ТП-119</t>
  </si>
  <si>
    <t>Ф13 «М» 10кВ</t>
  </si>
  <si>
    <t>ТП-65</t>
  </si>
  <si>
    <t>ТП-70</t>
  </si>
  <si>
    <t>ТП-67</t>
  </si>
  <si>
    <t>ТП-38</t>
  </si>
  <si>
    <t>ТП-146</t>
  </si>
  <si>
    <t>ТП-187</t>
  </si>
  <si>
    <t>ТП-132</t>
  </si>
  <si>
    <t>ТП-184</t>
  </si>
  <si>
    <t>ТП-36</t>
  </si>
  <si>
    <t>ТП-115</t>
  </si>
  <si>
    <t>ТП-29</t>
  </si>
  <si>
    <t>ТП-42</t>
  </si>
  <si>
    <t>ТП-111</t>
  </si>
  <si>
    <t>ТП-131</t>
  </si>
  <si>
    <t>Ф19 «М» 10кВ</t>
  </si>
  <si>
    <t>ТП-69</t>
  </si>
  <si>
    <t>ТП-148</t>
  </si>
  <si>
    <t>ПС 220кВ "Новая"</t>
  </si>
  <si>
    <t>Ф2 «Н» 10кВ</t>
  </si>
  <si>
    <t>ТП-39</t>
  </si>
  <si>
    <t>ВЛ</t>
  </si>
  <si>
    <t>ТП-92</t>
  </si>
  <si>
    <t>8-42352-2-36-78</t>
  </si>
  <si>
    <t>Приложение N 8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</si>
  <si>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</si>
  <si>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</si>
  <si>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В соответствии с заключенными договорами 
по передаче электрической энергии</t>
  </si>
  <si>
    <t>ВН (110 кВ и выше), шт.</t>
  </si>
  <si>
    <t>1.2</t>
  </si>
  <si>
    <t>СН-1 (35 кВ), шт.</t>
  </si>
  <si>
    <t>1.3</t>
  </si>
  <si>
    <t>СН-2 (6-20 кВ), шт.</t>
  </si>
  <si>
    <t>1.4</t>
  </si>
  <si>
    <t>НН (до 1 кВ), шт.</t>
  </si>
  <si>
    <t>сумма произведений по столбцу 9 и столбцу 13 Формы 8.1, деленная на значение пункта 1 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</si>
  <si>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</si>
  <si>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</si>
  <si>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9 и столбцу 13 Формы 8.1, деленная на значение пункта 1 Формы 8.3
((∑ столбец 9 * столбец 13) / пункт 1 Формы 8.3)
При этом учитываются только те события, по которым значения в столбце 8 равны "П"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</si>
  <si>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</si>
  <si>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</si>
  <si>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t>Приложение N 9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</t>
  </si>
  <si>
    <t>ГРУППЫ ТЕРРИТОРИАЛЬНЫХ СЕТЕВЫХ ОРГАНИЗАЦИЙ, ИМЕЮЩИХ СОПОСТАВИМЫЕ ДРУГ С ДРУГОМ ХАРАКТЕРИСТИКИ И (ИЛИ) УСЛОВИЯ ДЕЯТЕЛЬНОСТИ, СФОРМИРОВАННЫЕ ПО ПОКАЗАТЕЛЮ СРЕДНЕЙ ПРОДОЛЖИТЕЛЬНОСТИ ПРЕКРАЩЕНИЯ ПЕРЕДАЧИ ЭЛЕКТРИЧЕСКОЙ ЭНЕРГИИ ПОТРЕБИТЕЛЯМ УСЛУГ И ПОКАЗАТЕЛЮ СРЕДНЕЙ ЧАСТОТЫ ПРЕКРАЩЕНИЯ ПЕРЕДАЧИ ЭЛЕКТРИЧЕСКОЙ ЭНЕРГИИ ПОТРЕБИТЕЛЯМ УСЛУГ</t>
  </si>
  <si>
    <r>
      <t>Форма 9.1. Группы территориальных сетевых организаций, имеющих сопоставимые друг с другом характеристики и (или) условия деятельности, сформированные по показателю средней продолжительности прекращения передачи электрической энергии на точку поставки (П</t>
    </r>
    <r>
      <rPr>
        <vertAlign val="subscript"/>
        <sz val="12"/>
        <rFont val="Times New Roman"/>
        <family val="1"/>
      </rPr>
      <t>saidi</t>
    </r>
    <r>
      <rPr>
        <sz val="12"/>
        <rFont val="Times New Roman"/>
        <family val="1"/>
      </rPr>
      <t>)</t>
    </r>
  </si>
  <si>
    <r>
      <t>Группы территориальных сетевых организаций</t>
    </r>
    <r>
      <rPr>
        <vertAlign val="superscript"/>
        <sz val="11"/>
        <rFont val="Times New Roman"/>
        <family val="1"/>
      </rPr>
      <t>1</t>
    </r>
  </si>
  <si>
    <t>ЛЭП 7500 км и более,
доля КЛ менее 10%, Средняя летняя температура 20°С и более</t>
  </si>
  <si>
    <t>ЛЭП 7500 км и более,
доля КЛ менее 10%, Средняя летняя температура менее 20°С,
Число разъединителей и выключателей менее 25000 шт.</t>
  </si>
  <si>
    <t>ЛЭП 7500 км и более,
доля КЛ менее 10%, Средняя летняя температура менее 20°С,
Число разъединителей и выключателей 25000 шт. и более</t>
  </si>
  <si>
    <t xml:space="preserve">ЛЭП 7500 км и более, доля КЛ 10% и более </t>
  </si>
  <si>
    <t>ЛЭП 10 км и более и менее 7500 км, доля КЛ 30% и более</t>
  </si>
  <si>
    <t>ЛЭП 10 км и более и менее 7500 км,
доля КЛ менее 30%,
Плотность менее 20 шт./км, Число точек поставки 10000 шт. и более</t>
  </si>
  <si>
    <t xml:space="preserve">ЛЭП 10 км и более и менее 7500 км,
доля КЛ менее 30%, Плотность 20 шт./км и более </t>
  </si>
  <si>
    <t xml:space="preserve">ЛЭП менее 10 км </t>
  </si>
  <si>
    <r>
      <t xml:space="preserve">   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ЛЭП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     Доля КЛ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     Число разъединителей и выключателей - совокупное число разъединителей и выключателей территориальной сетевой организации, шт.;
     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</si>
  <si>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r>
      <t xml:space="preserve">     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Число точек поставки - значение максимального за год числа точек поставки потребителей услуг территориальной сетевой организации, используемое для расчета показателей надежности и индикативных показателей надежности в соответствии с настоящими методическими указаниями, шт.;
     Плотность - отношение числа точек поставки к ЛЭП, шт./км.</t>
    </r>
  </si>
  <si>
    <r>
      <t>Форма 9.2. Группы территориальных сетевых организаций, имеющих сопоставимые друг с другом характеристики и (или) условия деятельности, сформированные по показателю средней частоты прекращения передачи электрической энергии на точку поставки (П</t>
    </r>
    <r>
      <rPr>
        <vertAlign val="subscript"/>
        <sz val="12"/>
        <rFont val="Times New Roman"/>
        <family val="1"/>
      </rPr>
      <t>saifi</t>
    </r>
    <r>
      <rPr>
        <sz val="12"/>
        <rFont val="Times New Roman"/>
        <family val="1"/>
      </rPr>
      <t>)</t>
    </r>
  </si>
  <si>
    <t>Группы территориальных сетевых организаций</t>
  </si>
  <si>
    <t>ЛЭП 7500 км и более,
доля КЛ менее 10%</t>
  </si>
  <si>
    <t>ЛЭП 7500 км и более,
доля КЛ 10% и более</t>
  </si>
  <si>
    <t>ЛЭП 3000 км и более и менее 7500 км,
доля КЛ менее 15%</t>
  </si>
  <si>
    <t xml:space="preserve">ЛЭП 3000 км и более и менее 7500 км,
доля КЛ 15% и более </t>
  </si>
  <si>
    <t>ЛЭП 100 км и более и менее 3000 км,
доля КЛ 35% и более</t>
  </si>
  <si>
    <t>ЛЭП 100 км и более и менее 3000 км,
доля КЛ менее 35%</t>
  </si>
  <si>
    <t xml:space="preserve">ЛЭП от 10 км и более и менее 100 км 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</si>
  <si>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</si>
  <si>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</si>
  <si>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</si>
  <si>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</si>
  <si>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</si>
  <si>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</si>
  <si>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</si>
  <si>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</si>
  <si>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</si>
  <si>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</si>
  <si>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</si>
  <si>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</si>
  <si>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</si>
  <si>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</si>
  <si>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</si>
  <si>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</si>
  <si>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</si>
  <si>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</si>
  <si>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</si>
  <si>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</si>
  <si>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</si>
  <si>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</si>
  <si>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</si>
  <si>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</si>
  <si>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</si>
  <si>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</si>
  <si>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НН (0,22-1 кВ)</t>
  </si>
  <si>
    <t>ТП</t>
  </si>
  <si>
    <t>10 (10.5)</t>
  </si>
  <si>
    <t>П</t>
  </si>
  <si>
    <t>Ф-3С</t>
  </si>
  <si>
    <t>В</t>
  </si>
  <si>
    <t>ВЛ 10 (10.5) кВ</t>
  </si>
  <si>
    <t>3.4.14</t>
  </si>
  <si>
    <t>4.12</t>
  </si>
  <si>
    <t>0.38</t>
  </si>
  <si>
    <t>Ф-26С</t>
  </si>
  <si>
    <t>3.4.10</t>
  </si>
  <si>
    <t>3.4.9.3</t>
  </si>
  <si>
    <t>3.4.8.1</t>
  </si>
  <si>
    <t>Ф-10С</t>
  </si>
  <si>
    <t>Ф-9С</t>
  </si>
  <si>
    <t>4.21</t>
  </si>
  <si>
    <t>Ф-25С</t>
  </si>
  <si>
    <t>Ф-6С</t>
  </si>
  <si>
    <t>КЛ 10 (10.5) кВ</t>
  </si>
  <si>
    <t>ИК-6</t>
  </si>
  <si>
    <t>Ф-13М</t>
  </si>
  <si>
    <t>3.4.12</t>
  </si>
  <si>
    <t>ПС "ЗСМ"</t>
  </si>
  <si>
    <t>ПС 35 кВ</t>
  </si>
  <si>
    <t>Ф-3Е</t>
  </si>
  <si>
    <t>3.4.12.5</t>
  </si>
  <si>
    <t>Ф-17С</t>
  </si>
  <si>
    <t>Ф-20С</t>
  </si>
  <si>
    <t>Ф-13ЗСМ</t>
  </si>
  <si>
    <t>Ф-27С</t>
  </si>
  <si>
    <t>Ф-12С</t>
  </si>
  <si>
    <t>Ф-4М</t>
  </si>
  <si>
    <t>Детсад, дом культуры, казначейство</t>
  </si>
  <si>
    <t>Детсад,
Поликлиника</t>
  </si>
  <si>
    <t>ИТОГО по всем прекращениям передачи электрической энергии за отчетный период:</t>
  </si>
  <si>
    <t>И</t>
  </si>
  <si>
    <t>- по ограничениям, связанным с проведением ремонтных работ</t>
  </si>
  <si>
    <t>- по аварийным ограничениям</t>
  </si>
  <si>
    <t>А</t>
  </si>
  <si>
    <t>- по внерегламентным отключениям, учитываемым при расчете показателей надежности, в том числе индикативных показателей надежности</t>
  </si>
  <si>
    <t>- по внерегламентным отключениям, учитываемым при расчете индикативных показателей надежности</t>
  </si>
  <si>
    <t>В1</t>
  </si>
  <si>
    <t>Диспетчер АО "Спасскэлектросеть"</t>
  </si>
  <si>
    <t>Кожин А.В.</t>
  </si>
  <si>
    <t>КТТП-175</t>
  </si>
  <si>
    <t>КТТП-61</t>
  </si>
  <si>
    <t>ТП завода Красного кирпича</t>
  </si>
  <si>
    <t>КТПМ-122</t>
  </si>
  <si>
    <t>КТПН-185</t>
  </si>
  <si>
    <t>Ф27 "С" 10кВ</t>
  </si>
  <si>
    <t>Составил Нач. ПТС Полывянный Д.В.</t>
  </si>
  <si>
    <t>Кузнецова Е.А</t>
  </si>
  <si>
    <t>8-42352-23677</t>
  </si>
  <si>
    <t>факт</t>
  </si>
  <si>
    <t>8-42352-23679</t>
  </si>
  <si>
    <t xml:space="preserve">Оценка достижения показателя уровня надежности </t>
  </si>
  <si>
    <t>и уровня качества оказываемых услуг электросетевой организации</t>
  </si>
  <si>
    <t>Наименование</t>
  </si>
  <si>
    <t>план</t>
  </si>
  <si>
    <t>допустимые отклонения</t>
  </si>
  <si>
    <t>мин.</t>
  </si>
  <si>
    <t>мах</t>
  </si>
  <si>
    <t>Полывянный Д.В.</t>
  </si>
  <si>
    <t>8-42352-23678</t>
  </si>
  <si>
    <t>(п.1.1/п.1)х100%</t>
  </si>
  <si>
    <t>2020</t>
  </si>
  <si>
    <t>Генеральный директор                              Павленко И.В.</t>
  </si>
  <si>
    <t>2021</t>
  </si>
  <si>
    <t>2022</t>
  </si>
  <si>
    <t>2023</t>
  </si>
  <si>
    <t>2024</t>
  </si>
  <si>
    <t>недоотпущено кВт/ч</t>
  </si>
  <si>
    <t>11,50 2020.01.05</t>
  </si>
  <si>
    <t>12,20 2020.01.05</t>
  </si>
  <si>
    <t>2020-01-05</t>
  </si>
  <si>
    <t>10,00 2020.01.09</t>
  </si>
  <si>
    <t>11,50 2020.01.09</t>
  </si>
  <si>
    <t>13,40 2020.01.09</t>
  </si>
  <si>
    <t>16,10 2020.01.09</t>
  </si>
  <si>
    <t>13,45 2020.01.10</t>
  </si>
  <si>
    <t>16,15 2020.01.10</t>
  </si>
  <si>
    <t>10,00 2020.01.13</t>
  </si>
  <si>
    <t>15,25 2020.01.13</t>
  </si>
  <si>
    <t>11,00 2020.01.15</t>
  </si>
  <si>
    <t>11,30 2020.01.15</t>
  </si>
  <si>
    <t>09,30 2020.01.16</t>
  </si>
  <si>
    <t>11,15 2020.01.16</t>
  </si>
  <si>
    <t>15,10 2020.01.16</t>
  </si>
  <si>
    <t>15,55 2020.01.16</t>
  </si>
  <si>
    <t>09,45 2020.01.19</t>
  </si>
  <si>
    <t>10,20 2020.01.19</t>
  </si>
  <si>
    <t>Дом культуры</t>
  </si>
  <si>
    <t>2020-01-19</t>
  </si>
  <si>
    <t>14,50 2020.01.21</t>
  </si>
  <si>
    <t>15,40 2020.01.21</t>
  </si>
  <si>
    <t>09,50 2020.01.24</t>
  </si>
  <si>
    <t>11,40 2020.01.24</t>
  </si>
  <si>
    <t>09,40 2020.01.27</t>
  </si>
  <si>
    <t>11,30 2020.01.27</t>
  </si>
  <si>
    <t>09,35 2020.01.28</t>
  </si>
  <si>
    <t>10,45 2020.01.28</t>
  </si>
  <si>
    <t>09,40 2020.01.29</t>
  </si>
  <si>
    <t>14,50 2020.01.29</t>
  </si>
  <si>
    <t>ТП-61</t>
  </si>
  <si>
    <t>10,00 2020.01.30</t>
  </si>
  <si>
    <t>11,40 2020.01.30</t>
  </si>
  <si>
    <t>09,30 2020.02.03</t>
  </si>
  <si>
    <t>16,00 2020.02.03</t>
  </si>
  <si>
    <t>09,20 2020.02.04</t>
  </si>
  <si>
    <t>11,45 2020.02.04</t>
  </si>
  <si>
    <t>13,30 2020.02.06</t>
  </si>
  <si>
    <t>15,50 2020.02.06</t>
  </si>
  <si>
    <t>09,00 2020.02.10</t>
  </si>
  <si>
    <t>11,50 2020.02.10</t>
  </si>
  <si>
    <t>11,00 2020.02.11</t>
  </si>
  <si>
    <t>16,10 2020.02.11</t>
  </si>
  <si>
    <t>09,10 2020.02.14</t>
  </si>
  <si>
    <t>16,25 2020.02.14</t>
  </si>
  <si>
    <t>Ф-2Н</t>
  </si>
  <si>
    <t>05,10 2020.02.17</t>
  </si>
  <si>
    <t>07,15 2020.02.17</t>
  </si>
  <si>
    <t>ФГУ ИК-33, ГУФСИН</t>
  </si>
  <si>
    <t>2020-02-17</t>
  </si>
  <si>
    <t>13,30 2020.02.18</t>
  </si>
  <si>
    <t>15,35 2020.02.18</t>
  </si>
  <si>
    <t>13,40 2020.02.19</t>
  </si>
  <si>
    <t>15,30 2020.02.19</t>
  </si>
  <si>
    <t>09,30 2020.02.21</t>
  </si>
  <si>
    <t>12,30 2020.02.21</t>
  </si>
  <si>
    <t>09,35 2020.02.25</t>
  </si>
  <si>
    <t>11,00 2020.02.25</t>
  </si>
  <si>
    <t>09,10 2020.02.27</t>
  </si>
  <si>
    <t>11,50 2020.02.27</t>
  </si>
  <si>
    <t>09,00 2020.02.28</t>
  </si>
  <si>
    <t>12,00 2020.02.28</t>
  </si>
  <si>
    <t>09,55 2020.02.28</t>
  </si>
  <si>
    <t>11,25 2020.02.28</t>
  </si>
  <si>
    <t>10,30 2020.03.03</t>
  </si>
  <si>
    <t>14,20 2020.03.03</t>
  </si>
  <si>
    <t>13,35 2020.03.03</t>
  </si>
  <si>
    <t>16,10 2020.03.03</t>
  </si>
  <si>
    <t>ТП-103А</t>
  </si>
  <si>
    <t>08,45 2020.03.09</t>
  </si>
  <si>
    <t>10,10 2020.03.09</t>
  </si>
  <si>
    <t>08,55 2020.03.12</t>
  </si>
  <si>
    <t>09,50 2020.03.12</t>
  </si>
  <si>
    <t>13,55 2020.03.16</t>
  </si>
  <si>
    <t>16,15 2020.03.16</t>
  </si>
  <si>
    <t>Ф-19 ЗСМ</t>
  </si>
  <si>
    <t>06,40 2020.03.18</t>
  </si>
  <si>
    <t>06,45 2020.03.18</t>
  </si>
  <si>
    <t>Городская больница, школа №8.</t>
  </si>
  <si>
    <t>2020-03-18</t>
  </si>
  <si>
    <t>18,35 2020.03.19</t>
  </si>
  <si>
    <t>19,50 2020.03.19</t>
  </si>
  <si>
    <t>2020-04-19</t>
  </si>
  <si>
    <t>23,00 2020.03.19</t>
  </si>
  <si>
    <t>23,05 2020.03.19</t>
  </si>
  <si>
    <t>поликлиника</t>
  </si>
  <si>
    <t>2020-03-19</t>
  </si>
  <si>
    <t>00,19 2020.03.20</t>
  </si>
  <si>
    <t>00,24 2020.03.20</t>
  </si>
  <si>
    <t>2020-05-20</t>
  </si>
  <si>
    <t>01,22 2020.03.20</t>
  </si>
  <si>
    <t>01,29 2020.03.20</t>
  </si>
  <si>
    <t>2020-03-20</t>
  </si>
  <si>
    <t>11,15 2020.03.26</t>
  </si>
  <si>
    <t>11,26 2020.03.26</t>
  </si>
  <si>
    <t>2020-03-26</t>
  </si>
  <si>
    <t>12,20 2020.03.29</t>
  </si>
  <si>
    <t>13,20 2020.03.29</t>
  </si>
  <si>
    <t>2020-03-29</t>
  </si>
  <si>
    <t>3.4.12.2</t>
  </si>
  <si>
    <t>16,50 2020.03.30</t>
  </si>
  <si>
    <t>17,40 2020.03.30</t>
  </si>
  <si>
    <t>16,35 2020.04.04</t>
  </si>
  <si>
    <t>17,11 2020.04.04</t>
  </si>
  <si>
    <t>2020-05-04</t>
  </si>
  <si>
    <t>17,07 2020.04.04</t>
  </si>
  <si>
    <t>2020-04-04</t>
  </si>
  <si>
    <t>16,56 2020.04.04</t>
  </si>
  <si>
    <t>18,16 2020.04.04</t>
  </si>
  <si>
    <t>00,30 2020.04.05</t>
  </si>
  <si>
    <t>18,23 2020.04.04</t>
  </si>
  <si>
    <t>20,50 2020.04.04</t>
  </si>
  <si>
    <t>21,21 2020.04.04</t>
  </si>
  <si>
    <t>21,19 2020.04.04</t>
  </si>
  <si>
    <t>00,26 2020.04.05</t>
  </si>
  <si>
    <t>22,00 2020.04.04</t>
  </si>
  <si>
    <t>22,29 2020.04.04</t>
  </si>
  <si>
    <t>22,40 2020.04.04</t>
  </si>
  <si>
    <t>04,30 2020.04.05</t>
  </si>
  <si>
    <t>Котельная №2</t>
  </si>
  <si>
    <t>00,34 2020.04.05</t>
  </si>
  <si>
    <t>00,43 2020.04.05</t>
  </si>
  <si>
    <t>2020-04-05</t>
  </si>
  <si>
    <t>14,35 2020.04.29</t>
  </si>
  <si>
    <t>15,07 2020.04.29</t>
  </si>
  <si>
    <t>2020-04-29</t>
  </si>
  <si>
    <t>21,52 2020.05.01</t>
  </si>
  <si>
    <t>22,21 2020.05.01</t>
  </si>
  <si>
    <t>2020-05-01</t>
  </si>
  <si>
    <t>3.4.12.3</t>
  </si>
  <si>
    <t>21,53 2020.05.01</t>
  </si>
  <si>
    <t>22,22 2020.05.01</t>
  </si>
  <si>
    <t>2020-07-01</t>
  </si>
  <si>
    <t>Ф-25ЗСМ</t>
  </si>
  <si>
    <t>01,55 2020.05.06</t>
  </si>
  <si>
    <t>02,50 2020.05.06</t>
  </si>
  <si>
    <t>2020-05-06</t>
  </si>
  <si>
    <t>09,40 2020.05.13</t>
  </si>
  <si>
    <t>15,40 2020.05.13</t>
  </si>
  <si>
    <t>09,15 2020.05.19</t>
  </si>
  <si>
    <t>16,05 2020.05.19</t>
  </si>
  <si>
    <t>15,00 2020.05.19</t>
  </si>
  <si>
    <t>16,00 2020.05.19</t>
  </si>
  <si>
    <t>15,20 2020.05.19</t>
  </si>
  <si>
    <t>16,10 2020.05.19</t>
  </si>
  <si>
    <t>2020-05-19</t>
  </si>
  <si>
    <t>09,30 2020.05.28</t>
  </si>
  <si>
    <t>11,00 2020.05.28</t>
  </si>
  <si>
    <t>12,24 2020.05.28</t>
  </si>
  <si>
    <t>13,00 2020.05.28</t>
  </si>
  <si>
    <t>КВЛ 10 (10.5) кВ</t>
  </si>
  <si>
    <t>2020-05-28</t>
  </si>
  <si>
    <t>09,00 2020.05.29</t>
  </si>
  <si>
    <t>12,30 2020.05.29</t>
  </si>
  <si>
    <t>18,05 2020.05.29</t>
  </si>
  <si>
    <t>18,40 2020.05.29</t>
  </si>
  <si>
    <t xml:space="preserve">
ФГУ ИК-33,
ГУФСИН</t>
  </si>
  <si>
    <t>2020-05-29</t>
  </si>
  <si>
    <t>07,36 2020.05.30</t>
  </si>
  <si>
    <t>08,45 2020.05.30</t>
  </si>
  <si>
    <t>котельная №3</t>
  </si>
  <si>
    <t>2020-05-30</t>
  </si>
  <si>
    <t>09,10 2020.06.02</t>
  </si>
  <si>
    <t>10,50 2020.06.02</t>
  </si>
  <si>
    <t>09,30 2020.06.04</t>
  </si>
  <si>
    <t>11,45 2020.06.04</t>
  </si>
  <si>
    <t>09,25 2020.06.05</t>
  </si>
  <si>
    <t>11,30 2020.06.05</t>
  </si>
  <si>
    <t>09,30 2020.06.08</t>
  </si>
  <si>
    <t>16,00 2020.06.08</t>
  </si>
  <si>
    <t>09,10 2020.06.10</t>
  </si>
  <si>
    <t>11,50 2020.06.10</t>
  </si>
  <si>
    <t>15,05 2020.06.11</t>
  </si>
  <si>
    <t>15,50 2020.06.11</t>
  </si>
  <si>
    <t>2020-06-11</t>
  </si>
  <si>
    <t>10,30 2020.06.17</t>
  </si>
  <si>
    <t>12,30 2020.06.17</t>
  </si>
  <si>
    <t>09,40 2020.06.18</t>
  </si>
  <si>
    <t>16,20 2020.06.18</t>
  </si>
  <si>
    <t>13,35 2020.06.23</t>
  </si>
  <si>
    <t>18,18 2020.06.23</t>
  </si>
  <si>
    <t>2020-06-23</t>
  </si>
  <si>
    <t>15,27 2020.06.23</t>
  </si>
  <si>
    <t>15,40 2020.06.23</t>
  </si>
  <si>
    <t>КЛ 10 (10.5) кВ ТП84</t>
  </si>
  <si>
    <t>14,35 2020.06.25</t>
  </si>
  <si>
    <t>16,10 2020.06.25</t>
  </si>
  <si>
    <t>10,45 2020.06.29</t>
  </si>
  <si>
    <t>11,29 2020.06.29</t>
  </si>
  <si>
    <t>ТП 10 (10.5) кВ</t>
  </si>
  <si>
    <t>2020-06-29</t>
  </si>
  <si>
    <t>11,25 2020.06.29</t>
  </si>
  <si>
    <t>08,30 2020.06.30</t>
  </si>
  <si>
    <t>11,15 2020.06.30</t>
  </si>
  <si>
    <t>2020-06-30</t>
  </si>
  <si>
    <t>09,40 2020.07.03</t>
  </si>
  <si>
    <t>12,00 2020.07.03</t>
  </si>
  <si>
    <t>13,40 2020.07.06</t>
  </si>
  <si>
    <t>15,35 2020.07.06</t>
  </si>
  <si>
    <t>09,30 2020.07.08</t>
  </si>
  <si>
    <t>11,30 2020.07.08</t>
  </si>
  <si>
    <t>13,45 2020.07.09</t>
  </si>
  <si>
    <t>15,15 2020.07.09</t>
  </si>
  <si>
    <t>10,50 2020.07.10</t>
  </si>
  <si>
    <t>11,30 2020.07.10</t>
  </si>
  <si>
    <t>09,30 2020.07.12</t>
  </si>
  <si>
    <t>10,05 2020.07.12</t>
  </si>
  <si>
    <t>ФКУ ИК-33</t>
  </si>
  <si>
    <t>2020-07-12</t>
  </si>
  <si>
    <t>12,19 2020.07.13</t>
  </si>
  <si>
    <t>14,20 2020.07.13</t>
  </si>
  <si>
    <t>ВЛ 10 (10.5) Кв</t>
  </si>
  <si>
    <t>2020-07-13</t>
  </si>
  <si>
    <t>13,20 2020.07.13</t>
  </si>
  <si>
    <t>ТП-185</t>
  </si>
  <si>
    <t>09,45 2020.07.22</t>
  </si>
  <si>
    <t>16,05 2020.07.22</t>
  </si>
  <si>
    <t>14,45 2020.07.23</t>
  </si>
  <si>
    <t>16,05 2020.07.23</t>
  </si>
  <si>
    <t>09,30 2020.07.27</t>
  </si>
  <si>
    <t>16,15 2020.07.27</t>
  </si>
  <si>
    <t>13,40 2020.07.28</t>
  </si>
  <si>
    <t>16,00 2020.07.28</t>
  </si>
  <si>
    <t>09,35 2020.07.30</t>
  </si>
  <si>
    <t>11,35 2020.07.30</t>
  </si>
  <si>
    <t>09,25 2020.07.31</t>
  </si>
  <si>
    <t>11,20 2020.07.31</t>
  </si>
  <si>
    <t>09,40 2020.08.03</t>
  </si>
  <si>
    <t>15,10 2020.08.03</t>
  </si>
  <si>
    <t>08,31 2020.08.04</t>
  </si>
  <si>
    <t>09,44 2020.08.04</t>
  </si>
  <si>
    <t>04.08.2020</t>
  </si>
  <si>
    <t>00,20 2020.08.06</t>
  </si>
  <si>
    <t>01,27 2020.08.06</t>
  </si>
  <si>
    <t>06.08.2020</t>
  </si>
  <si>
    <t>13,30 2020.08.12</t>
  </si>
  <si>
    <t>14,30 2020.08.12</t>
  </si>
  <si>
    <t>2020-08-12</t>
  </si>
  <si>
    <t>Гор.больница, школа№8</t>
  </si>
  <si>
    <t>2020-10-12</t>
  </si>
  <si>
    <t>13,36 2020.08.12</t>
  </si>
  <si>
    <t>14,42 2020.08.12</t>
  </si>
  <si>
    <t>14,00 2020.08.12</t>
  </si>
  <si>
    <t>14,20 2020.08.12</t>
  </si>
  <si>
    <t>14,01 2020.08.12</t>
  </si>
  <si>
    <t>14,43 2020.08.12</t>
  </si>
  <si>
    <t>15,10 2020.08.12</t>
  </si>
  <si>
    <t>15,35 2020.08.12</t>
  </si>
  <si>
    <t>котельная№3</t>
  </si>
  <si>
    <t>10,35 2020.08.13</t>
  </si>
  <si>
    <t>11,25 2020.08.13</t>
  </si>
  <si>
    <t>21,50 2020.08.14</t>
  </si>
  <si>
    <t>21,55 2020.08.14</t>
  </si>
  <si>
    <t>2020-08-14</t>
  </si>
  <si>
    <t>11,20 2020.08.15</t>
  </si>
  <si>
    <t>12,00 2020.08.15</t>
  </si>
  <si>
    <t>09,30 2020.08.17</t>
  </si>
  <si>
    <t>09,46 2020.08.17</t>
  </si>
  <si>
    <t>2020-08-17</t>
  </si>
  <si>
    <t>4.13</t>
  </si>
  <si>
    <t>09,55 2020.08.17</t>
  </si>
  <si>
    <t>11,20 2020.08.17</t>
  </si>
  <si>
    <t>09,30 2020.08.18</t>
  </si>
  <si>
    <t>11,15 2020.08.18</t>
  </si>
  <si>
    <t>06,59 2020.08.20</t>
  </si>
  <si>
    <t>07,48 2020.08.20</t>
  </si>
  <si>
    <t>2020-08-20</t>
  </si>
  <si>
    <t>09,40 2020.08.21</t>
  </si>
  <si>
    <t>16,00 2020.08.21</t>
  </si>
  <si>
    <t>09,50 2020.08.24</t>
  </si>
  <si>
    <t>12,15 2020.08.24</t>
  </si>
  <si>
    <t>04,10 2020.08.27</t>
  </si>
  <si>
    <t>04,20 2020.08.27</t>
  </si>
  <si>
    <t>гор.больница, школа№8</t>
  </si>
  <si>
    <t>2020-08-27</t>
  </si>
  <si>
    <t>горбольница</t>
  </si>
  <si>
    <t>2020-11-27</t>
  </si>
  <si>
    <t>14,40 2020.09.01</t>
  </si>
  <si>
    <t>16,10 2020.09.01</t>
  </si>
  <si>
    <t>09,15 2020.09.02</t>
  </si>
  <si>
    <t>12,00 2020.09.02</t>
  </si>
  <si>
    <t>17,04 2020.09.03</t>
  </si>
  <si>
    <t>18,37 2020.09.03</t>
  </si>
  <si>
    <t>2020-09-03</t>
  </si>
  <si>
    <t>21,30 2020.09.03</t>
  </si>
  <si>
    <t>22,39 2020.09.03</t>
  </si>
  <si>
    <t>09,30 2020.09.04</t>
  </si>
  <si>
    <t>10,35 2020.09.04</t>
  </si>
  <si>
    <t>08,10 2020.09.06</t>
  </si>
  <si>
    <t>08,53 2020.09.06</t>
  </si>
  <si>
    <t>2020-09-06</t>
  </si>
  <si>
    <t>09,40 2020.09.07</t>
  </si>
  <si>
    <t>11,30 2020.09.07</t>
  </si>
  <si>
    <t>23,58 2020.09.07</t>
  </si>
  <si>
    <t>01,30 2020.09.08</t>
  </si>
  <si>
    <t>тп-183</t>
  </si>
  <si>
    <t>09,20 2020.09.08</t>
  </si>
  <si>
    <t>11,00 2020.09.08</t>
  </si>
  <si>
    <t>09,45 2020.09.10</t>
  </si>
  <si>
    <t>16,00 2020.09.10</t>
  </si>
  <si>
    <t>13,40 2020.09.11</t>
  </si>
  <si>
    <t>16,10 2020.09.11</t>
  </si>
  <si>
    <t>13,55 2020.09.15</t>
  </si>
  <si>
    <t>15,45 2020.09.15</t>
  </si>
  <si>
    <t>07,20 2020.09.17</t>
  </si>
  <si>
    <t>09,35 2020.09.17</t>
  </si>
  <si>
    <t>2020-09-17</t>
  </si>
  <si>
    <t>02,05 2020.09.24</t>
  </si>
  <si>
    <t>02,15 2020.09.24</t>
  </si>
  <si>
    <t>2020-09-24</t>
  </si>
  <si>
    <t>03,40 2020.09.24</t>
  </si>
  <si>
    <t>06,00 2020.09.24</t>
  </si>
  <si>
    <t>21,05 2020.09.25</t>
  </si>
  <si>
    <t>21,36 2020.09.25</t>
  </si>
  <si>
    <t>2020-09-25</t>
  </si>
  <si>
    <t>20,58 2020.09.26</t>
  </si>
  <si>
    <t>21,59 2020.09.26</t>
  </si>
  <si>
    <t>2020-09-26</t>
  </si>
  <si>
    <t>Ф-1 ЗСМ</t>
  </si>
  <si>
    <t>09,30 2020.09.29</t>
  </si>
  <si>
    <t>10,30 2020.09.29</t>
  </si>
  <si>
    <t>КВЛ 10 (10.5) Кв</t>
  </si>
  <si>
    <t>котельная№1,станция перекачки</t>
  </si>
  <si>
    <t>2020-09-29</t>
  </si>
  <si>
    <t>ф-19 ЗСМ</t>
  </si>
  <si>
    <t>12,40 2020.09.29</t>
  </si>
  <si>
    <t>13,40 2020.09.29</t>
  </si>
  <si>
    <t>гор.больница ,школа№8</t>
  </si>
  <si>
    <t>3.4.8.3</t>
  </si>
  <si>
    <t>09,30 2020.10.02</t>
  </si>
  <si>
    <t>11,55 2020.10.02</t>
  </si>
  <si>
    <t>15,25 2020.10.06</t>
  </si>
  <si>
    <t>16,10 2020.10.06</t>
  </si>
  <si>
    <t>09,08 2020.10.08</t>
  </si>
  <si>
    <t>10,04 2020.10.08</t>
  </si>
  <si>
    <t>2020-10-08</t>
  </si>
  <si>
    <t>10,20 2020.10.09</t>
  </si>
  <si>
    <t>11,30 2020.10.09</t>
  </si>
  <si>
    <t>12,15 2020.10.12</t>
  </si>
  <si>
    <t>16,10 2020.10.12</t>
  </si>
  <si>
    <t>09,30 2020.10.15</t>
  </si>
  <si>
    <t>11,00 2020.10.15</t>
  </si>
  <si>
    <t>09,30 2020.10.19</t>
  </si>
  <si>
    <t>12,00 2020.10.19</t>
  </si>
  <si>
    <t>Ф-12</t>
  </si>
  <si>
    <t>05,30 2020.10.22</t>
  </si>
  <si>
    <t>13,15 2020.10.22</t>
  </si>
  <si>
    <t>2020-10-22</t>
  </si>
  <si>
    <t>15,40 2020.10.22</t>
  </si>
  <si>
    <t>16,15 2020.10.22</t>
  </si>
  <si>
    <t>09,20 2020.10.30</t>
  </si>
  <si>
    <t>10,50 2020.10.30</t>
  </si>
  <si>
    <t>09,25 2020.10.30</t>
  </si>
  <si>
    <t>10,10 2020.10.30</t>
  </si>
  <si>
    <t>14,25 2020.11.02</t>
  </si>
  <si>
    <t>16,00 2020.11.02</t>
  </si>
  <si>
    <t>15,00 2020.11.05</t>
  </si>
  <si>
    <t>16,10 2020.11.05</t>
  </si>
  <si>
    <t>10,45 2020.11.06</t>
  </si>
  <si>
    <t>11,25 2020.11.06</t>
  </si>
  <si>
    <t>09,20 2020.11.09</t>
  </si>
  <si>
    <t>16,20 2020.11.09</t>
  </si>
  <si>
    <t>13,20 2020.11.11</t>
  </si>
  <si>
    <t>16,00 2020.11.11</t>
  </si>
  <si>
    <t>09,30 2020.11.17</t>
  </si>
  <si>
    <t>16,00 2020.11.17</t>
  </si>
  <si>
    <t>35</t>
  </si>
  <si>
    <t>04,55 2020.11.19</t>
  </si>
  <si>
    <t>07,45 2020.11.19</t>
  </si>
  <si>
    <t xml:space="preserve">
Администрация
ГО, Гор.поликлиника, Районная  поликлиника, Кинотеатр, Школа №1,8, </t>
  </si>
  <si>
    <t>котельная№1, №2, гор.больница</t>
  </si>
  <si>
    <t>2020-11-19</t>
  </si>
  <si>
    <t>17,25 2020.11.19</t>
  </si>
  <si>
    <t>23,00 2020.11.19</t>
  </si>
  <si>
    <t>3.4.12.1</t>
  </si>
  <si>
    <t>18,34 2020.11.19</t>
  </si>
  <si>
    <t>02,20 2020.11.20</t>
  </si>
  <si>
    <t>2021-01-20</t>
  </si>
  <si>
    <t>18,40 2020.11.19</t>
  </si>
  <si>
    <t>22,39 2020.11.19</t>
  </si>
  <si>
    <t>20,53 2020.11.19</t>
  </si>
  <si>
    <t>21,00 2020.11.19</t>
  </si>
  <si>
    <t>21,05 2020.11.19</t>
  </si>
  <si>
    <t>гор.больница</t>
  </si>
  <si>
    <t>00,04 2020.11.20</t>
  </si>
  <si>
    <t>00,11 2020.11.20</t>
  </si>
  <si>
    <t>2020-11-20</t>
  </si>
  <si>
    <t>01,34 2020.11.20</t>
  </si>
  <si>
    <t>03,40 2020.11.20</t>
  </si>
  <si>
    <t>08,56 2020.11.21</t>
  </si>
  <si>
    <t>10,30 2020.11.21</t>
  </si>
  <si>
    <t>2020-11-21</t>
  </si>
  <si>
    <t>13,49 2020.11.21</t>
  </si>
  <si>
    <t>18,14 2020.11.21</t>
  </si>
  <si>
    <t>00,10 2020.11.26</t>
  </si>
  <si>
    <t>03,00 2020.11.26</t>
  </si>
  <si>
    <t>2020-11-26</t>
  </si>
  <si>
    <t>13,35 2020.12.01</t>
  </si>
  <si>
    <t>15,45 2020.12.01</t>
  </si>
  <si>
    <t>09,30 2020.12.04</t>
  </si>
  <si>
    <t>11,35 2020.12.04</t>
  </si>
  <si>
    <t>14,35 2020.12.04</t>
  </si>
  <si>
    <t>16,00 2020.12.04</t>
  </si>
  <si>
    <t>09,25 2020.12.07</t>
  </si>
  <si>
    <t>10,25 2020.12.07</t>
  </si>
  <si>
    <t>10,15 2020.12.08</t>
  </si>
  <si>
    <t>11,25 2020.12.08</t>
  </si>
  <si>
    <t>10,10 2020.12.09</t>
  </si>
  <si>
    <t>16,15 2020.12.09</t>
  </si>
  <si>
    <t>13,25 2020.12.14</t>
  </si>
  <si>
    <t>14,30 2020.12.14</t>
  </si>
  <si>
    <t>13,30 2020.12.15</t>
  </si>
  <si>
    <t>14,25 2020.12.15</t>
  </si>
  <si>
    <t>09,10 2020.12.21</t>
  </si>
  <si>
    <t>10,30 2020.12.21</t>
  </si>
  <si>
    <t>09,20 2020.12.21</t>
  </si>
  <si>
    <t>16,30 2020.12.21</t>
  </si>
  <si>
    <t>скважина№8, Дет.сад№1</t>
  </si>
  <si>
    <t>09,35 2020.12.23</t>
  </si>
  <si>
    <t>11,10 2020.12.23</t>
  </si>
  <si>
    <t>13,30 2020.12.23</t>
  </si>
  <si>
    <t>18,15 2020.12.23</t>
  </si>
  <si>
    <t>10,35 2020.12.24</t>
  </si>
  <si>
    <t>11,15 2020.12.24</t>
  </si>
  <si>
    <t>09,25 2020.12.28</t>
  </si>
  <si>
    <t>10,25 2020.12.28</t>
  </si>
  <si>
    <t>15,20 2020.12.28</t>
  </si>
  <si>
    <t>16,10 2020.12.28</t>
  </si>
  <si>
    <t>Форма 8.1.1. Ведомость присоединений потребителей услуг сетевой организации (АО "Спасскэлектросеть") на конец 2020 года</t>
  </si>
  <si>
    <t>Технический директор                                                    Савин С.В.</t>
  </si>
  <si>
    <t>Кузнецова Е.А.</t>
  </si>
  <si>
    <t>за 2020 год</t>
  </si>
  <si>
    <r>
      <t>Форма 1.9. Данные об экономических и технических характеристиках 
и (или) условиях деятельности территориальных сетевых организаций за 2020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год</t>
    </r>
  </si>
  <si>
    <t>Генеральный директор                                                  Павленко И.В.</t>
  </si>
  <si>
    <t>Генеральный директор                                                   Павленко И.В.</t>
  </si>
  <si>
    <t>,</t>
  </si>
  <si>
    <r>
      <t xml:space="preserve">Генеральный директор                                                  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Павленко И.В.</t>
    </r>
  </si>
  <si>
    <t xml:space="preserve">ЛЭП 10 км и более и менее 7500 км, доля КЛ менее 30%,
Плотность менее 20 шт./км, Число точек поставки менее 10000 шт.2             </t>
  </si>
  <si>
    <t>АО "Спасскэлектросеть" за 2020 год</t>
  </si>
  <si>
    <t>Показатель средней частоты прекращений передачи электрической энергии на точку поставки (Пsaifi), шт.</t>
  </si>
  <si>
    <t>Показатель уровня качества осуществляемого технологического присоединения (Птпр)</t>
  </si>
  <si>
    <t xml:space="preserve">Показатель средней продолжительности прекращений передачи электрической энергии на точку поставки (Пsaidi), час.
</t>
  </si>
  <si>
    <t>Капитальные
ремонты и
реконструкция ВЛ, КЛ, оборудования ТП.</t>
  </si>
  <si>
    <t>Более новое и современное
оборудование -
меньшая частота отказов
электрооборудования</t>
  </si>
  <si>
    <t>более новое и современное
оборудование -
меньшая частота
отказов
электрооборудования</t>
  </si>
  <si>
    <t>1. Более быстрая
обработка
документов, внедрение электронной регистрации заявок на ТПр.                      2. Налаживание
диалога между
потребителем и
сетевой
организацией</t>
  </si>
  <si>
    <t>1. Сокращение
времени от подачи
заявки до момента 
подключения к эл.
сетям.                  2.Удовлетворение
потребителей
качеством
предоставляемых
услуг</t>
  </si>
  <si>
    <t>2020 план</t>
  </si>
  <si>
    <t>2020 факт</t>
  </si>
  <si>
    <t>0,39168</t>
  </si>
  <si>
    <t>0,30149</t>
  </si>
  <si>
    <t>П. 4.1 метод. указаний</t>
  </si>
  <si>
    <t>П. 4.2 метод. указаний</t>
  </si>
  <si>
    <t>П. 5 метод. указаний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</si>
</sst>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hh\,mm\ yyyy/mm/dd"/>
    <numFmt numFmtId="197" formatCode="0.000000"/>
    <numFmt numFmtId="198" formatCode="0.00;[Red]0.00"/>
  </numFmts>
  <fonts count="83">
    <font>
      <sz val="10"/>
      <name val="Arial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vertAlign val="subscript"/>
      <sz val="11"/>
      <name val="Times New Roman"/>
      <family val="1"/>
    </font>
    <font>
      <sz val="9"/>
      <name val="Tahoma"/>
      <family val="2"/>
    </font>
    <font>
      <vertAlign val="superscript"/>
      <sz val="12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2"/>
      <name val="Arial"/>
      <family val="2"/>
    </font>
    <font>
      <u val="single"/>
      <sz val="10"/>
      <name val="Arial"/>
      <family val="2"/>
    </font>
    <font>
      <vertAlign val="subscript"/>
      <sz val="12"/>
      <name val="Times New Roman"/>
      <family val="1"/>
    </font>
    <font>
      <vertAlign val="superscript"/>
      <sz val="10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Calibri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14"/>
      <color rgb="FF000000"/>
      <name val="Calibri"/>
      <family val="2"/>
    </font>
    <font>
      <sz val="11"/>
      <color rgb="FF000000"/>
      <name val="Arial Narrow"/>
      <family val="2"/>
    </font>
    <font>
      <sz val="11"/>
      <color rgb="FF00B05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B05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7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70" fillId="0" borderId="0" xfId="0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71" fillId="0" borderId="13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22" fillId="0" borderId="0" xfId="0" applyFont="1" applyAlignment="1">
      <alignment/>
    </xf>
    <xf numFmtId="0" fontId="70" fillId="0" borderId="14" xfId="0" applyFont="1" applyBorder="1" applyAlignment="1">
      <alignment horizontal="center" vertical="top"/>
    </xf>
    <xf numFmtId="0" fontId="70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center" textRotation="90" wrapText="1"/>
    </xf>
    <xf numFmtId="0" fontId="72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 horizontal="center" vertical="center" textRotation="90" wrapText="1"/>
    </xf>
    <xf numFmtId="0" fontId="0" fillId="33" borderId="16" xfId="0" applyFill="1" applyBorder="1" applyAlignment="1">
      <alignment horizontal="left" vertical="top" wrapText="1"/>
    </xf>
    <xf numFmtId="0" fontId="74" fillId="0" borderId="0" xfId="0" applyFont="1" applyFill="1" applyAlignment="1">
      <alignment horizontal="left" vertical="top" wrapText="1"/>
    </xf>
    <xf numFmtId="0" fontId="75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75" fillId="0" borderId="0" xfId="0" applyFont="1" applyFill="1" applyBorder="1" applyAlignment="1">
      <alignment horizontal="left" vertical="top" wrapText="1"/>
    </xf>
    <xf numFmtId="0" fontId="76" fillId="0" borderId="0" xfId="0" applyFont="1" applyFill="1" applyAlignment="1">
      <alignment horizontal="left" vertical="top"/>
    </xf>
    <xf numFmtId="0" fontId="73" fillId="0" borderId="0" xfId="0" applyFont="1" applyFill="1" applyAlignment="1">
      <alignment horizontal="left" vertical="top" wrapText="1"/>
    </xf>
    <xf numFmtId="0" fontId="16" fillId="33" borderId="14" xfId="0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77" fillId="0" borderId="14" xfId="0" applyFont="1" applyBorder="1" applyAlignment="1">
      <alignment/>
    </xf>
    <xf numFmtId="0" fontId="0" fillId="0" borderId="0" xfId="53">
      <alignment/>
      <protection/>
    </xf>
    <xf numFmtId="0" fontId="0" fillId="34" borderId="17" xfId="53" applyFill="1" applyBorder="1" applyAlignment="1">
      <alignment horizontal="center" vertical="top" wrapText="1"/>
      <protection/>
    </xf>
    <xf numFmtId="0" fontId="0" fillId="34" borderId="18" xfId="53" applyFill="1" applyBorder="1" applyAlignment="1">
      <alignment horizontal="center" vertical="top" wrapText="1"/>
      <protection/>
    </xf>
    <xf numFmtId="0" fontId="0" fillId="34" borderId="19" xfId="53" applyFill="1" applyBorder="1" applyAlignment="1">
      <alignment horizontal="center" vertical="top" wrapText="1"/>
      <protection/>
    </xf>
    <xf numFmtId="0" fontId="0" fillId="0" borderId="20" xfId="53" applyFont="1" applyFill="1" applyBorder="1" applyAlignment="1">
      <alignment horizontal="center" vertical="center" wrapText="1"/>
      <protection/>
    </xf>
    <xf numFmtId="0" fontId="0" fillId="0" borderId="20" xfId="53" applyFont="1" applyFill="1" applyBorder="1" applyAlignment="1">
      <alignment horizontal="center" vertical="top" wrapText="1"/>
      <protection/>
    </xf>
    <xf numFmtId="0" fontId="0" fillId="0" borderId="20" xfId="53" applyFill="1" applyBorder="1" applyAlignment="1">
      <alignment horizontal="center" vertical="top" wrapText="1"/>
      <protection/>
    </xf>
    <xf numFmtId="0" fontId="0" fillId="0" borderId="21" xfId="53" applyFill="1" applyBorder="1" applyAlignment="1">
      <alignment vertical="top" wrapText="1"/>
      <protection/>
    </xf>
    <xf numFmtId="0" fontId="0" fillId="0" borderId="21" xfId="53" applyFont="1" applyFill="1" applyBorder="1" applyAlignment="1">
      <alignment vertical="top" wrapText="1"/>
      <protection/>
    </xf>
    <xf numFmtId="0" fontId="0" fillId="0" borderId="22" xfId="53" applyFill="1" applyBorder="1" applyAlignment="1">
      <alignment horizontal="center" vertical="top" wrapText="1"/>
      <protection/>
    </xf>
    <xf numFmtId="0" fontId="0" fillId="0" borderId="14" xfId="53" applyFont="1" applyFill="1" applyBorder="1" applyAlignment="1">
      <alignment horizontal="center" vertical="center" wrapText="1"/>
      <protection/>
    </xf>
    <xf numFmtId="0" fontId="0" fillId="0" borderId="14" xfId="53" applyFont="1" applyFill="1" applyBorder="1" applyAlignment="1">
      <alignment horizontal="center" vertical="top" wrapText="1"/>
      <protection/>
    </xf>
    <xf numFmtId="0" fontId="0" fillId="0" borderId="14" xfId="53" applyFill="1" applyBorder="1" applyAlignment="1">
      <alignment horizontal="center" vertical="top" wrapText="1"/>
      <protection/>
    </xf>
    <xf numFmtId="0" fontId="0" fillId="0" borderId="14" xfId="53" applyFill="1" applyBorder="1" applyAlignment="1">
      <alignment vertical="top" wrapText="1"/>
      <protection/>
    </xf>
    <xf numFmtId="0" fontId="0" fillId="0" borderId="14" xfId="53" applyFont="1" applyFill="1" applyBorder="1" applyAlignment="1">
      <alignment vertical="top" wrapText="1"/>
      <protection/>
    </xf>
    <xf numFmtId="0" fontId="0" fillId="0" borderId="23" xfId="53" applyFill="1" applyBorder="1" applyAlignment="1">
      <alignment horizontal="center" vertical="top" wrapText="1"/>
      <protection/>
    </xf>
    <xf numFmtId="0" fontId="0" fillId="0" borderId="14" xfId="53" applyFont="1" applyBorder="1" applyAlignment="1">
      <alignment horizontal="center" vertical="center"/>
      <protection/>
    </xf>
    <xf numFmtId="0" fontId="18" fillId="0" borderId="14" xfId="53" applyFont="1" applyBorder="1" applyAlignment="1">
      <alignment horizontal="center" vertical="top"/>
      <protection/>
    </xf>
    <xf numFmtId="0" fontId="0" fillId="0" borderId="23" xfId="53" applyFont="1" applyFill="1" applyBorder="1" applyAlignment="1">
      <alignment horizontal="center" vertical="top" wrapText="1"/>
      <protection/>
    </xf>
    <xf numFmtId="0" fontId="0" fillId="0" borderId="14" xfId="53" applyFont="1" applyFill="1" applyBorder="1" applyAlignment="1">
      <alignment horizontal="center" vertical="center"/>
      <protection/>
    </xf>
    <xf numFmtId="0" fontId="0" fillId="0" borderId="24" xfId="53" applyFill="1" applyBorder="1" applyAlignment="1">
      <alignment horizontal="center" vertical="center" wrapText="1"/>
      <protection/>
    </xf>
    <xf numFmtId="0" fontId="0" fillId="0" borderId="25" xfId="53" applyFont="1" applyFill="1" applyBorder="1" applyAlignment="1">
      <alignment horizontal="center" vertical="center" wrapText="1"/>
      <protection/>
    </xf>
    <xf numFmtId="0" fontId="18" fillId="0" borderId="14" xfId="53" applyFont="1" applyBorder="1" applyAlignment="1">
      <alignment horizontal="center" vertical="center" wrapText="1"/>
      <protection/>
    </xf>
    <xf numFmtId="0" fontId="18" fillId="0" borderId="14" xfId="53" applyFont="1" applyFill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18" fillId="0" borderId="26" xfId="53" applyFont="1" applyFill="1" applyBorder="1" applyAlignment="1">
      <alignment horizontal="center" vertical="center" wrapText="1"/>
      <protection/>
    </xf>
    <xf numFmtId="0" fontId="0" fillId="0" borderId="27" xfId="53" applyFont="1" applyBorder="1" applyAlignment="1">
      <alignment horizontal="center" vertical="center"/>
      <protection/>
    </xf>
    <xf numFmtId="0" fontId="0" fillId="0" borderId="25" xfId="53" applyFont="1" applyFill="1" applyBorder="1" applyAlignment="1">
      <alignment horizontal="center" vertical="top" wrapText="1"/>
      <protection/>
    </xf>
    <xf numFmtId="0" fontId="18" fillId="0" borderId="14" xfId="53" applyFont="1" applyBorder="1" applyAlignment="1">
      <alignment horizontal="center" vertical="center"/>
      <protection/>
    </xf>
    <xf numFmtId="0" fontId="0" fillId="0" borderId="14" xfId="53" applyFont="1" applyBorder="1" applyAlignment="1">
      <alignment horizontal="center"/>
      <protection/>
    </xf>
    <xf numFmtId="0" fontId="0" fillId="0" borderId="14" xfId="53" applyFill="1" applyBorder="1" applyAlignment="1">
      <alignment horizontal="center" vertical="center" wrapText="1"/>
      <protection/>
    </xf>
    <xf numFmtId="0" fontId="18" fillId="0" borderId="14" xfId="53" applyFont="1" applyFill="1" applyBorder="1" applyAlignment="1">
      <alignment horizontal="center" vertical="top"/>
      <protection/>
    </xf>
    <xf numFmtId="0" fontId="0" fillId="0" borderId="26" xfId="53" applyFont="1" applyBorder="1" applyAlignment="1">
      <alignment horizontal="center" vertical="center"/>
      <protection/>
    </xf>
    <xf numFmtId="0" fontId="0" fillId="0" borderId="26" xfId="53" applyFill="1" applyBorder="1" applyAlignment="1">
      <alignment horizontal="center" vertical="top" wrapText="1"/>
      <protection/>
    </xf>
    <xf numFmtId="0" fontId="0" fillId="0" borderId="26" xfId="53" applyFont="1" applyFill="1" applyBorder="1" applyAlignment="1">
      <alignment horizontal="center" vertical="top" wrapText="1"/>
      <protection/>
    </xf>
    <xf numFmtId="0" fontId="0" fillId="0" borderId="28" xfId="53" applyFill="1" applyBorder="1" applyAlignment="1">
      <alignment horizontal="center" vertical="top" wrapText="1"/>
      <protection/>
    </xf>
    <xf numFmtId="0" fontId="18" fillId="0" borderId="20" xfId="53" applyFont="1" applyBorder="1" applyAlignment="1">
      <alignment horizontal="center" vertical="top"/>
      <protection/>
    </xf>
    <xf numFmtId="0" fontId="0" fillId="0" borderId="21" xfId="53" applyFont="1" applyFill="1" applyBorder="1" applyAlignment="1">
      <alignment horizontal="center" vertical="top" wrapText="1"/>
      <protection/>
    </xf>
    <xf numFmtId="0" fontId="0" fillId="0" borderId="22" xfId="53" applyFont="1" applyFill="1" applyBorder="1" applyAlignment="1">
      <alignment horizontal="center" vertical="top" wrapText="1"/>
      <protection/>
    </xf>
    <xf numFmtId="0" fontId="0" fillId="0" borderId="18" xfId="53" applyFont="1" applyBorder="1" applyAlignment="1">
      <alignment horizontal="center" vertical="center"/>
      <protection/>
    </xf>
    <xf numFmtId="0" fontId="0" fillId="0" borderId="18" xfId="53" applyFill="1" applyBorder="1" applyAlignment="1">
      <alignment horizontal="center" vertical="top" wrapText="1"/>
      <protection/>
    </xf>
    <xf numFmtId="0" fontId="0" fillId="0" borderId="18" xfId="53" applyFont="1" applyFill="1" applyBorder="1" applyAlignment="1">
      <alignment horizontal="center" vertical="top" wrapText="1"/>
      <protection/>
    </xf>
    <xf numFmtId="0" fontId="0" fillId="0" borderId="19" xfId="53" applyFill="1" applyBorder="1" applyAlignment="1">
      <alignment horizontal="center" vertical="top" wrapText="1"/>
      <protection/>
    </xf>
    <xf numFmtId="0" fontId="0" fillId="0" borderId="20" xfId="53" applyFont="1" applyBorder="1" applyAlignment="1">
      <alignment horizontal="center" vertical="center"/>
      <protection/>
    </xf>
    <xf numFmtId="0" fontId="0" fillId="0" borderId="0" xfId="53" applyFill="1">
      <alignment/>
      <protection/>
    </xf>
    <xf numFmtId="0" fontId="0" fillId="0" borderId="23" xfId="53" applyFont="1" applyFill="1" applyBorder="1" applyAlignment="1">
      <alignment horizontal="center" vertical="center" wrapText="1"/>
      <protection/>
    </xf>
    <xf numFmtId="0" fontId="18" fillId="0" borderId="26" xfId="53" applyFont="1" applyBorder="1" applyAlignment="1">
      <alignment horizontal="center" vertical="top"/>
      <protection/>
    </xf>
    <xf numFmtId="0" fontId="0" fillId="0" borderId="25" xfId="53" applyFill="1" applyBorder="1" applyAlignment="1">
      <alignment horizontal="center" vertical="top" wrapText="1"/>
      <protection/>
    </xf>
    <xf numFmtId="0" fontId="18" fillId="0" borderId="0" xfId="53" applyFont="1" applyAlignment="1">
      <alignment horizontal="center" vertical="center"/>
      <protection/>
    </xf>
    <xf numFmtId="0" fontId="0" fillId="0" borderId="0" xfId="53" applyFont="1">
      <alignment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Fill="1" applyBorder="1" applyAlignment="1">
      <alignment horizontal="center" vertical="top" wrapText="1"/>
      <protection/>
    </xf>
    <xf numFmtId="0" fontId="78" fillId="33" borderId="0" xfId="53" applyFont="1" applyFill="1" applyBorder="1">
      <alignment/>
      <protection/>
    </xf>
    <xf numFmtId="0" fontId="79" fillId="33" borderId="0" xfId="53" applyFont="1" applyFill="1" applyBorder="1">
      <alignment/>
      <protection/>
    </xf>
    <xf numFmtId="0" fontId="0" fillId="0" borderId="14" xfId="0" applyFont="1" applyBorder="1" applyAlignment="1">
      <alignment wrapText="1"/>
    </xf>
    <xf numFmtId="49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34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35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8" fillId="33" borderId="34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35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0" fontId="1" fillId="0" borderId="3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31" xfId="0" applyNumberFormat="1" applyFont="1" applyBorder="1" applyAlignment="1">
      <alignment horizontal="left" vertical="top" wrapText="1"/>
    </xf>
    <xf numFmtId="0" fontId="1" fillId="0" borderId="3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35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1" fillId="0" borderId="32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33" xfId="0" applyNumberFormat="1" applyFont="1" applyBorder="1" applyAlignment="1">
      <alignment horizontal="left" vertical="top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37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31" xfId="0" applyNumberFormat="1" applyFont="1" applyFill="1" applyBorder="1" applyAlignment="1">
      <alignment horizontal="left" vertical="top" wrapText="1"/>
    </xf>
    <xf numFmtId="49" fontId="1" fillId="0" borderId="34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35" xfId="0" applyNumberFormat="1" applyFont="1" applyFill="1" applyBorder="1" applyAlignment="1">
      <alignment horizontal="left" vertical="top" wrapText="1"/>
    </xf>
    <xf numFmtId="0" fontId="8" fillId="0" borderId="25" xfId="0" applyNumberFormat="1" applyFont="1" applyFill="1" applyBorder="1" applyAlignment="1">
      <alignment horizontal="center" vertical="top"/>
    </xf>
    <xf numFmtId="0" fontId="8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1" fillId="33" borderId="3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31" xfId="0" applyNumberFormat="1" applyFont="1" applyFill="1" applyBorder="1" applyAlignment="1">
      <alignment horizontal="center" vertical="center" wrapText="1"/>
    </xf>
    <xf numFmtId="49" fontId="70" fillId="0" borderId="30" xfId="0" applyNumberFormat="1" applyFont="1" applyFill="1" applyBorder="1" applyAlignment="1">
      <alignment horizontal="left" vertical="top" wrapText="1"/>
    </xf>
    <xf numFmtId="49" fontId="70" fillId="0" borderId="11" xfId="0" applyNumberFormat="1" applyFont="1" applyFill="1" applyBorder="1" applyAlignment="1">
      <alignment horizontal="left" vertical="top" wrapText="1"/>
    </xf>
    <xf numFmtId="49" fontId="70" fillId="0" borderId="31" xfId="0" applyNumberFormat="1" applyFont="1" applyFill="1" applyBorder="1" applyAlignment="1">
      <alignment horizontal="left" vertical="top" wrapText="1"/>
    </xf>
    <xf numFmtId="49" fontId="70" fillId="0" borderId="34" xfId="0" applyNumberFormat="1" applyFont="1" applyFill="1" applyBorder="1" applyAlignment="1">
      <alignment horizontal="left" vertical="top" wrapText="1"/>
    </xf>
    <xf numFmtId="49" fontId="70" fillId="0" borderId="10" xfId="0" applyNumberFormat="1" applyFont="1" applyFill="1" applyBorder="1" applyAlignment="1">
      <alignment horizontal="left" vertical="top" wrapText="1"/>
    </xf>
    <xf numFmtId="49" fontId="70" fillId="0" borderId="35" xfId="0" applyNumberFormat="1" applyFont="1" applyFill="1" applyBorder="1" applyAlignment="1">
      <alignment horizontal="left" vertical="top" wrapText="1"/>
    </xf>
    <xf numFmtId="0" fontId="8" fillId="33" borderId="25" xfId="0" applyNumberFormat="1" applyFont="1" applyFill="1" applyBorder="1" applyAlignment="1">
      <alignment horizontal="center" vertical="top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top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37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right"/>
    </xf>
    <xf numFmtId="0" fontId="1" fillId="0" borderId="18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9" fontId="80" fillId="0" borderId="10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31" xfId="0" applyFont="1" applyBorder="1" applyAlignment="1">
      <alignment horizontal="justify" vertical="top" wrapText="1"/>
    </xf>
    <xf numFmtId="0" fontId="1" fillId="0" borderId="34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0" fontId="8" fillId="0" borderId="36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7" fillId="0" borderId="36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/>
    </xf>
    <xf numFmtId="0" fontId="81" fillId="0" borderId="36" xfId="0" applyFont="1" applyBorder="1" applyAlignment="1">
      <alignment horizontal="center" vertical="top"/>
    </xf>
    <xf numFmtId="0" fontId="81" fillId="0" borderId="12" xfId="0" applyFont="1" applyBorder="1" applyAlignment="1">
      <alignment horizontal="center" vertical="top"/>
    </xf>
    <xf numFmtId="0" fontId="81" fillId="0" borderId="37" xfId="0" applyFont="1" applyBorder="1" applyAlignment="1">
      <alignment horizontal="center" vertical="top"/>
    </xf>
    <xf numFmtId="0" fontId="1" fillId="0" borderId="36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37" xfId="0" applyNumberFormat="1" applyFont="1" applyBorder="1" applyAlignment="1">
      <alignment horizontal="left" vertical="center"/>
    </xf>
    <xf numFmtId="49" fontId="8" fillId="0" borderId="36" xfId="0" applyNumberFormat="1" applyFont="1" applyBorder="1" applyAlignment="1">
      <alignment horizontal="center" vertical="top"/>
    </xf>
    <xf numFmtId="0" fontId="70" fillId="0" borderId="36" xfId="0" applyFont="1" applyBorder="1" applyAlignment="1">
      <alignment horizontal="center" vertical="top"/>
    </xf>
    <xf numFmtId="0" fontId="70" fillId="0" borderId="12" xfId="0" applyFont="1" applyBorder="1" applyAlignment="1">
      <alignment horizontal="center" vertical="top"/>
    </xf>
    <xf numFmtId="0" fontId="70" fillId="0" borderId="37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center" textRotation="90" wrapText="1"/>
    </xf>
    <xf numFmtId="0" fontId="1" fillId="0" borderId="39" xfId="0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21" fillId="0" borderId="39" xfId="0" applyFont="1" applyBorder="1" applyAlignment="1">
      <alignment/>
    </xf>
    <xf numFmtId="0" fontId="21" fillId="0" borderId="49" xfId="0" applyFont="1" applyBorder="1" applyAlignment="1">
      <alignment/>
    </xf>
    <xf numFmtId="49" fontId="4" fillId="33" borderId="14" xfId="0" applyNumberFormat="1" applyFont="1" applyFill="1" applyBorder="1" applyAlignment="1">
      <alignment wrapText="1"/>
    </xf>
    <xf numFmtId="49" fontId="16" fillId="33" borderId="36" xfId="0" applyNumberFormat="1" applyFont="1" applyFill="1" applyBorder="1" applyAlignment="1">
      <alignment wrapText="1"/>
    </xf>
    <xf numFmtId="49" fontId="16" fillId="33" borderId="12" xfId="0" applyNumberFormat="1" applyFont="1" applyFill="1" applyBorder="1" applyAlignment="1">
      <alignment wrapText="1"/>
    </xf>
    <xf numFmtId="49" fontId="16" fillId="33" borderId="37" xfId="0" applyNumberFormat="1" applyFont="1" applyFill="1" applyBorder="1" applyAlignment="1">
      <alignment wrapText="1"/>
    </xf>
    <xf numFmtId="0" fontId="17" fillId="0" borderId="0" xfId="53" applyFont="1" applyAlignment="1">
      <alignment horizontal="center" vertical="top" wrapText="1"/>
      <protection/>
    </xf>
    <xf numFmtId="0" fontId="0" fillId="0" borderId="50" xfId="53" applyBorder="1" applyAlignment="1">
      <alignment horizontal="center" vertical="top" wrapText="1"/>
      <protection/>
    </xf>
    <xf numFmtId="0" fontId="0" fillId="0" borderId="51" xfId="53" applyBorder="1" applyAlignment="1">
      <alignment horizontal="center" vertical="top" wrapText="1"/>
      <protection/>
    </xf>
    <xf numFmtId="0" fontId="0" fillId="0" borderId="52" xfId="53" applyBorder="1" applyAlignment="1">
      <alignment horizontal="center" vertical="top" wrapText="1"/>
      <protection/>
    </xf>
    <xf numFmtId="0" fontId="0" fillId="0" borderId="21" xfId="53" applyBorder="1" applyAlignment="1">
      <alignment horizontal="center" vertical="top" wrapText="1"/>
      <protection/>
    </xf>
    <xf numFmtId="0" fontId="0" fillId="0" borderId="53" xfId="53" applyBorder="1" applyAlignment="1">
      <alignment horizontal="center" vertical="top" wrapText="1"/>
      <protection/>
    </xf>
    <xf numFmtId="0" fontId="0" fillId="0" borderId="25" xfId="53" applyBorder="1" applyAlignment="1">
      <alignment horizontal="center" vertical="top" wrapText="1"/>
      <protection/>
    </xf>
    <xf numFmtId="0" fontId="0" fillId="0" borderId="54" xfId="53" applyBorder="1" applyAlignment="1">
      <alignment horizontal="center" vertical="top" wrapText="1"/>
      <protection/>
    </xf>
    <xf numFmtId="0" fontId="0" fillId="0" borderId="55" xfId="53" applyBorder="1" applyAlignment="1">
      <alignment horizontal="center" vertical="top" wrapText="1"/>
      <protection/>
    </xf>
    <xf numFmtId="0" fontId="0" fillId="0" borderId="34" xfId="53" applyBorder="1" applyAlignment="1">
      <alignment horizontal="center" vertical="top" wrapText="1"/>
      <protection/>
    </xf>
    <xf numFmtId="0" fontId="0" fillId="0" borderId="35" xfId="53" applyBorder="1" applyAlignment="1">
      <alignment horizontal="center" vertical="top" wrapText="1"/>
      <protection/>
    </xf>
    <xf numFmtId="0" fontId="0" fillId="0" borderId="27" xfId="53" applyBorder="1" applyAlignment="1">
      <alignment horizontal="center" vertical="top" wrapText="1"/>
      <protection/>
    </xf>
    <xf numFmtId="0" fontId="0" fillId="0" borderId="56" xfId="53" applyBorder="1" applyAlignment="1">
      <alignment horizontal="center" vertical="top" wrapText="1"/>
      <protection/>
    </xf>
    <xf numFmtId="0" fontId="0" fillId="0" borderId="10" xfId="53" applyBorder="1" applyAlignment="1">
      <alignment horizontal="center" vertical="top" wrapText="1"/>
      <protection/>
    </xf>
    <xf numFmtId="0" fontId="0" fillId="0" borderId="57" xfId="53" applyBorder="1" applyAlignment="1">
      <alignment horizontal="center" vertical="top" wrapText="1"/>
      <protection/>
    </xf>
    <xf numFmtId="0" fontId="0" fillId="0" borderId="18" xfId="53" applyBorder="1" applyAlignment="1">
      <alignment horizontal="center" vertical="top" wrapText="1"/>
      <protection/>
    </xf>
    <xf numFmtId="0" fontId="0" fillId="0" borderId="18" xfId="53" applyFont="1" applyBorder="1" applyAlignment="1">
      <alignment horizontal="center" vertical="top" wrapText="1"/>
      <protection/>
    </xf>
    <xf numFmtId="0" fontId="0" fillId="0" borderId="30" xfId="53" applyBorder="1" applyAlignment="1">
      <alignment horizontal="center" vertical="top" wrapText="1"/>
      <protection/>
    </xf>
    <xf numFmtId="0" fontId="0" fillId="0" borderId="11" xfId="53" applyBorder="1" applyAlignment="1">
      <alignment horizontal="center" vertical="top" wrapText="1"/>
      <protection/>
    </xf>
    <xf numFmtId="0" fontId="0" fillId="0" borderId="31" xfId="53" applyBorder="1" applyAlignment="1">
      <alignment horizontal="center" vertical="top" wrapText="1"/>
      <protection/>
    </xf>
    <xf numFmtId="0" fontId="0" fillId="0" borderId="32" xfId="53" applyBorder="1" applyAlignment="1">
      <alignment horizontal="center" vertical="top" wrapText="1"/>
      <protection/>
    </xf>
    <xf numFmtId="0" fontId="0" fillId="0" borderId="0" xfId="53" applyBorder="1" applyAlignment="1">
      <alignment horizontal="center" vertical="top" wrapText="1"/>
      <protection/>
    </xf>
    <xf numFmtId="0" fontId="0" fillId="0" borderId="33" xfId="53" applyBorder="1" applyAlignment="1">
      <alignment horizontal="center" vertical="top" wrapText="1"/>
      <protection/>
    </xf>
    <xf numFmtId="0" fontId="0" fillId="0" borderId="19" xfId="53" applyBorder="1" applyAlignment="1">
      <alignment horizontal="center" vertical="center" wrapText="1"/>
      <protection/>
    </xf>
    <xf numFmtId="0" fontId="0" fillId="0" borderId="58" xfId="53" applyBorder="1" applyAlignment="1">
      <alignment horizontal="center" vertical="center" wrapText="1"/>
      <protection/>
    </xf>
    <xf numFmtId="0" fontId="0" fillId="0" borderId="59" xfId="53" applyBorder="1" applyAlignment="1">
      <alignment horizontal="center" vertical="center" wrapText="1"/>
      <protection/>
    </xf>
    <xf numFmtId="0" fontId="0" fillId="0" borderId="60" xfId="53" applyFill="1" applyBorder="1" applyAlignment="1">
      <alignment horizontal="center" vertical="center" wrapText="1"/>
      <protection/>
    </xf>
    <xf numFmtId="0" fontId="0" fillId="0" borderId="61" xfId="53" applyFill="1" applyBorder="1" applyAlignment="1">
      <alignment horizontal="center" vertical="center" wrapText="1"/>
      <protection/>
    </xf>
    <xf numFmtId="0" fontId="0" fillId="0" borderId="62" xfId="53" applyFill="1" applyBorder="1" applyAlignment="1">
      <alignment horizontal="center" vertical="center" wrapText="1"/>
      <protection/>
    </xf>
    <xf numFmtId="0" fontId="0" fillId="0" borderId="63" xfId="53" applyBorder="1" applyAlignment="1">
      <alignment horizontal="center" vertical="center" wrapText="1"/>
      <protection/>
    </xf>
    <xf numFmtId="0" fontId="0" fillId="0" borderId="64" xfId="53" applyBorder="1" applyAlignment="1">
      <alignment horizontal="center" vertical="center" wrapText="1"/>
      <protection/>
    </xf>
    <xf numFmtId="0" fontId="0" fillId="0" borderId="65" xfId="53" applyBorder="1" applyAlignment="1">
      <alignment horizontal="center" vertical="center" wrapText="1"/>
      <protection/>
    </xf>
    <xf numFmtId="0" fontId="0" fillId="0" borderId="55" xfId="53" applyFont="1" applyBorder="1" applyAlignment="1">
      <alignment horizontal="center" vertical="center"/>
      <protection/>
    </xf>
    <xf numFmtId="0" fontId="0" fillId="0" borderId="33" xfId="53" applyFont="1" applyBorder="1" applyAlignment="1">
      <alignment horizontal="center" vertical="center"/>
      <protection/>
    </xf>
    <xf numFmtId="0" fontId="0" fillId="0" borderId="21" xfId="53" applyFont="1" applyFill="1" applyBorder="1" applyAlignment="1">
      <alignment horizontal="center" vertical="center" wrapText="1"/>
      <protection/>
    </xf>
    <xf numFmtId="0" fontId="0" fillId="0" borderId="53" xfId="53" applyFill="1" applyBorder="1" applyAlignment="1">
      <alignment horizontal="center" vertical="center" wrapText="1"/>
      <protection/>
    </xf>
    <xf numFmtId="0" fontId="0" fillId="0" borderId="25" xfId="53" applyFill="1" applyBorder="1" applyAlignment="1">
      <alignment horizontal="center" vertical="center" wrapText="1"/>
      <protection/>
    </xf>
    <xf numFmtId="0" fontId="0" fillId="0" borderId="21" xfId="53" applyFill="1" applyBorder="1" applyAlignment="1">
      <alignment horizontal="center" vertical="center" wrapText="1"/>
      <protection/>
    </xf>
    <xf numFmtId="0" fontId="0" fillId="0" borderId="18" xfId="53" applyFont="1" applyFill="1" applyBorder="1" applyAlignment="1">
      <alignment horizontal="center" vertical="center" wrapText="1"/>
      <protection/>
    </xf>
    <xf numFmtId="0" fontId="0" fillId="0" borderId="18" xfId="53" applyFill="1" applyBorder="1" applyAlignment="1">
      <alignment horizontal="center" vertical="center" wrapText="1"/>
      <protection/>
    </xf>
    <xf numFmtId="0" fontId="18" fillId="0" borderId="55" xfId="53" applyFont="1" applyFill="1" applyBorder="1" applyAlignment="1">
      <alignment horizontal="center" vertical="center" wrapText="1"/>
      <protection/>
    </xf>
    <xf numFmtId="0" fontId="18" fillId="0" borderId="33" xfId="53" applyFont="1" applyFill="1" applyBorder="1" applyAlignment="1">
      <alignment horizontal="center" vertical="center" wrapText="1"/>
      <protection/>
    </xf>
    <xf numFmtId="0" fontId="18" fillId="0" borderId="66" xfId="53" applyFont="1" applyFill="1" applyBorder="1" applyAlignment="1">
      <alignment horizontal="center" vertical="center" wrapText="1"/>
      <protection/>
    </xf>
    <xf numFmtId="0" fontId="0" fillId="0" borderId="53" xfId="53" applyFont="1" applyFill="1" applyBorder="1" applyAlignment="1">
      <alignment horizontal="center" vertical="center" wrapText="1"/>
      <protection/>
    </xf>
    <xf numFmtId="0" fontId="0" fillId="0" borderId="67" xfId="53" applyFill="1" applyBorder="1" applyAlignment="1">
      <alignment horizontal="center" vertical="center" wrapText="1"/>
      <protection/>
    </xf>
    <xf numFmtId="0" fontId="0" fillId="0" borderId="25" xfId="53" applyFont="1" applyFill="1" applyBorder="1" applyAlignment="1">
      <alignment horizontal="center" vertical="center" wrapText="1"/>
      <protection/>
    </xf>
    <xf numFmtId="0" fontId="0" fillId="0" borderId="34" xfId="53" applyFill="1" applyBorder="1" applyAlignment="1">
      <alignment horizontal="center" vertical="top" wrapText="1"/>
      <protection/>
    </xf>
    <xf numFmtId="0" fontId="0" fillId="0" borderId="10" xfId="53" applyFill="1" applyBorder="1" applyAlignment="1">
      <alignment horizontal="center" vertical="top" wrapText="1"/>
      <protection/>
    </xf>
    <xf numFmtId="0" fontId="0" fillId="0" borderId="35" xfId="53" applyFill="1" applyBorder="1" applyAlignment="1">
      <alignment horizontal="center" vertical="top" wrapText="1"/>
      <protection/>
    </xf>
    <xf numFmtId="0" fontId="0" fillId="0" borderId="68" xfId="53" applyFill="1" applyBorder="1" applyAlignment="1">
      <alignment horizontal="center" vertical="center" wrapText="1"/>
      <protection/>
    </xf>
    <xf numFmtId="0" fontId="0" fillId="0" borderId="69" xfId="53" applyFill="1" applyBorder="1" applyAlignment="1">
      <alignment horizontal="center" vertical="center" wrapText="1"/>
      <protection/>
    </xf>
    <xf numFmtId="0" fontId="0" fillId="0" borderId="67" xfId="53" applyFont="1" applyFill="1" applyBorder="1" applyAlignment="1">
      <alignment horizontal="center" vertical="center" wrapText="1"/>
      <protection/>
    </xf>
    <xf numFmtId="49" fontId="1" fillId="0" borderId="3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49" fontId="1" fillId="35" borderId="30" xfId="0" applyNumberFormat="1" applyFont="1" applyFill="1" applyBorder="1" applyAlignment="1">
      <alignment horizontal="center" vertical="top"/>
    </xf>
    <xf numFmtId="49" fontId="1" fillId="35" borderId="11" xfId="0" applyNumberFormat="1" applyFont="1" applyFill="1" applyBorder="1" applyAlignment="1">
      <alignment horizontal="center" vertical="top"/>
    </xf>
    <xf numFmtId="49" fontId="1" fillId="35" borderId="31" xfId="0" applyNumberFormat="1" applyFont="1" applyFill="1" applyBorder="1" applyAlignment="1">
      <alignment horizontal="center" vertical="top"/>
    </xf>
    <xf numFmtId="49" fontId="1" fillId="35" borderId="34" xfId="0" applyNumberFormat="1" applyFont="1" applyFill="1" applyBorder="1" applyAlignment="1">
      <alignment horizontal="center" vertical="top"/>
    </xf>
    <xf numFmtId="49" fontId="1" fillId="35" borderId="10" xfId="0" applyNumberFormat="1" applyFont="1" applyFill="1" applyBorder="1" applyAlignment="1">
      <alignment horizontal="center" vertical="top"/>
    </xf>
    <xf numFmtId="49" fontId="1" fillId="35" borderId="35" xfId="0" applyNumberFormat="1" applyFont="1" applyFill="1" applyBorder="1" applyAlignment="1">
      <alignment horizontal="center" vertical="top"/>
    </xf>
    <xf numFmtId="0" fontId="1" fillId="35" borderId="30" xfId="0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left" vertical="top" wrapText="1"/>
    </xf>
    <xf numFmtId="0" fontId="1" fillId="35" borderId="31" xfId="0" applyFont="1" applyFill="1" applyBorder="1" applyAlignment="1">
      <alignment horizontal="left" vertical="top" wrapText="1"/>
    </xf>
    <xf numFmtId="0" fontId="1" fillId="35" borderId="3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0" fillId="35" borderId="11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 shrinkToFit="1"/>
    </xf>
    <xf numFmtId="195" fontId="1" fillId="0" borderId="14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49" fontId="1" fillId="0" borderId="37" xfId="0" applyNumberFormat="1" applyFont="1" applyBorder="1" applyAlignment="1">
      <alignment horizontal="center" vertical="center" wrapText="1" shrinkToFit="1"/>
    </xf>
    <xf numFmtId="49" fontId="1" fillId="0" borderId="3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justify" vertical="center"/>
    </xf>
    <xf numFmtId="0" fontId="1" fillId="0" borderId="12" xfId="0" applyNumberFormat="1" applyFont="1" applyBorder="1" applyAlignment="1">
      <alignment horizontal="justify" vertical="center"/>
    </xf>
    <xf numFmtId="0" fontId="1" fillId="0" borderId="37" xfId="0" applyNumberFormat="1" applyFont="1" applyBorder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87;&#1083;&#1072;&#1085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"/>
      <sheetName val="1,4"/>
      <sheetName val="1,7"/>
      <sheetName val="1,9"/>
      <sheetName val="3,1"/>
      <sheetName val="3,2"/>
      <sheetName val="8,1"/>
      <sheetName val="8,11"/>
      <sheetName val="8,1,1"/>
      <sheetName val="8,3"/>
      <sheetName val="9,1"/>
      <sheetName val="9,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1"/>
  <sheetViews>
    <sheetView zoomScalePageLayoutView="0" workbookViewId="0" topLeftCell="A7">
      <selection activeCell="F5" sqref="F5:CU5"/>
    </sheetView>
  </sheetViews>
  <sheetFormatPr defaultColWidth="0.85546875" defaultRowHeight="12.75"/>
  <cols>
    <col min="1" max="22" width="0.85546875" style="1" customWidth="1"/>
    <col min="23" max="23" width="2.421875" style="1" customWidth="1"/>
    <col min="24" max="29" width="0.85546875" style="1" customWidth="1"/>
    <col min="30" max="30" width="0.9921875" style="1" customWidth="1"/>
    <col min="31" max="83" width="0.85546875" style="1" customWidth="1"/>
    <col min="84" max="84" width="2.421875" style="1" customWidth="1"/>
    <col min="85" max="104" width="0.85546875" style="1" customWidth="1"/>
    <col min="105" max="105" width="0.42578125" style="1" customWidth="1"/>
    <col min="106" max="107" width="0.85546875" style="1" customWidth="1"/>
    <col min="108" max="108" width="7.28125" style="1" customWidth="1"/>
    <col min="109" max="16384" width="0.85546875" style="1" customWidth="1"/>
  </cols>
  <sheetData>
    <row r="1" spans="1:104" ht="117" customHeight="1">
      <c r="A1" s="153" t="s">
        <v>16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</row>
    <row r="2" ht="15"/>
    <row r="3" ht="15"/>
    <row r="4" spans="1:104" ht="46.5" customHeight="1">
      <c r="A4" s="155" t="s">
        <v>17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</row>
    <row r="5" spans="6:99" ht="18.75" customHeight="1">
      <c r="F5" s="156" t="s">
        <v>15</v>
      </c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</row>
    <row r="6" spans="6:99" ht="15" customHeight="1">
      <c r="F6" s="157" t="s">
        <v>0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</row>
    <row r="7" ht="15"/>
    <row r="8" spans="1:104" s="11" customFormat="1" ht="31.5" customHeight="1">
      <c r="A8" s="158" t="s">
        <v>18</v>
      </c>
      <c r="B8" s="159"/>
      <c r="C8" s="159"/>
      <c r="D8" s="159"/>
      <c r="E8" s="159"/>
      <c r="F8" s="159"/>
      <c r="G8" s="159"/>
      <c r="H8" s="132" t="s">
        <v>19</v>
      </c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4"/>
      <c r="BF8" s="132" t="s">
        <v>20</v>
      </c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4"/>
    </row>
    <row r="9" spans="1:104" s="2" customFormat="1" ht="31.5" customHeight="1">
      <c r="A9" s="138" t="s">
        <v>1</v>
      </c>
      <c r="B9" s="139"/>
      <c r="C9" s="139"/>
      <c r="D9" s="139"/>
      <c r="E9" s="139"/>
      <c r="F9" s="139"/>
      <c r="G9" s="140"/>
      <c r="H9" s="147" t="s">
        <v>21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9"/>
      <c r="BF9" s="123" t="s">
        <v>22</v>
      </c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5"/>
    </row>
    <row r="10" spans="1:104" s="2" customFormat="1" ht="18.75" customHeight="1">
      <c r="A10" s="144"/>
      <c r="B10" s="145"/>
      <c r="C10" s="145"/>
      <c r="D10" s="145"/>
      <c r="E10" s="145"/>
      <c r="F10" s="145"/>
      <c r="G10" s="146"/>
      <c r="H10" s="150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2"/>
      <c r="BF10" s="160">
        <v>7634</v>
      </c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</row>
    <row r="11" spans="1:104" s="2" customFormat="1" ht="75.75" customHeight="1">
      <c r="A11" s="138" t="s">
        <v>2</v>
      </c>
      <c r="B11" s="139"/>
      <c r="C11" s="139"/>
      <c r="D11" s="139"/>
      <c r="E11" s="139"/>
      <c r="F11" s="139"/>
      <c r="G11" s="140"/>
      <c r="H11" s="123" t="s">
        <v>23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5"/>
      <c r="BF11" s="123" t="s">
        <v>24</v>
      </c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5"/>
    </row>
    <row r="12" spans="1:104" s="2" customFormat="1" ht="49.5" customHeight="1">
      <c r="A12" s="141"/>
      <c r="B12" s="142"/>
      <c r="C12" s="142"/>
      <c r="D12" s="142"/>
      <c r="E12" s="142"/>
      <c r="F12" s="142"/>
      <c r="G12" s="143"/>
      <c r="H12" s="126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8"/>
      <c r="BF12" s="126" t="s">
        <v>25</v>
      </c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8"/>
    </row>
    <row r="13" spans="1:108" s="2" customFormat="1" ht="26.25" customHeight="1">
      <c r="A13" s="144"/>
      <c r="B13" s="145"/>
      <c r="C13" s="145"/>
      <c r="D13" s="145"/>
      <c r="E13" s="145"/>
      <c r="F13" s="145"/>
      <c r="G13" s="146"/>
      <c r="H13" s="129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1"/>
      <c r="BF13" s="135">
        <v>1.66583</v>
      </c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7"/>
      <c r="DD13" s="14"/>
    </row>
    <row r="14" spans="1:104" s="2" customFormat="1" ht="61.5" customHeight="1">
      <c r="A14" s="138" t="s">
        <v>3</v>
      </c>
      <c r="B14" s="139"/>
      <c r="C14" s="139"/>
      <c r="D14" s="139"/>
      <c r="E14" s="139"/>
      <c r="F14" s="139"/>
      <c r="G14" s="140"/>
      <c r="H14" s="147" t="s">
        <v>26</v>
      </c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9"/>
      <c r="BF14" s="126" t="s">
        <v>27</v>
      </c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8"/>
    </row>
    <row r="15" spans="1:104" s="2" customFormat="1" ht="52.5" customHeight="1">
      <c r="A15" s="141"/>
      <c r="B15" s="142"/>
      <c r="C15" s="142"/>
      <c r="D15" s="142"/>
      <c r="E15" s="142"/>
      <c r="F15" s="142"/>
      <c r="G15" s="143"/>
      <c r="H15" s="161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3"/>
      <c r="BF15" s="126" t="s">
        <v>25</v>
      </c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8"/>
    </row>
    <row r="16" spans="1:104" s="16" customFormat="1" ht="29.25" customHeight="1">
      <c r="A16" s="144"/>
      <c r="B16" s="145"/>
      <c r="C16" s="145"/>
      <c r="D16" s="145"/>
      <c r="E16" s="145"/>
      <c r="F16" s="145"/>
      <c r="G16" s="146"/>
      <c r="H16" s="150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2"/>
      <c r="BF16" s="164">
        <v>0.97</v>
      </c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6"/>
    </row>
    <row r="17" ht="15"/>
    <row r="18" spans="1:33" ht="43.5" customHeight="1">
      <c r="A18" s="42" t="s">
        <v>512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ht="13.5" customHeight="1"/>
    <row r="20" spans="1:84" ht="51" customHeight="1">
      <c r="A20" s="29" t="s">
        <v>508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  <row r="21" spans="1:84" ht="20.25" customHeight="1">
      <c r="A21" s="29" t="s">
        <v>509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</sheetData>
  <sheetProtection/>
  <mergeCells count="21">
    <mergeCell ref="A14:G16"/>
    <mergeCell ref="H14:BE16"/>
    <mergeCell ref="BF14:CZ14"/>
    <mergeCell ref="BF15:CZ15"/>
    <mergeCell ref="BF16:CZ16"/>
    <mergeCell ref="A9:G10"/>
    <mergeCell ref="A1:CZ1"/>
    <mergeCell ref="A4:CZ4"/>
    <mergeCell ref="F5:CU5"/>
    <mergeCell ref="F6:CU6"/>
    <mergeCell ref="A8:G8"/>
    <mergeCell ref="BF9:CZ9"/>
    <mergeCell ref="H8:BE8"/>
    <mergeCell ref="H11:BE13"/>
    <mergeCell ref="BF8:CZ8"/>
    <mergeCell ref="BF12:CZ12"/>
    <mergeCell ref="BF13:CZ13"/>
    <mergeCell ref="A11:G13"/>
    <mergeCell ref="H9:BE10"/>
    <mergeCell ref="BF11:CZ11"/>
    <mergeCell ref="BF10:CZ10"/>
  </mergeCells>
  <printOptions/>
  <pageMargins left="0.7" right="0.27" top="0.75" bottom="0.75" header="0.3" footer="0.3"/>
  <pageSetup fitToHeight="1" fitToWidth="1" horizontalDpi="600" verticalDpi="600" orientation="portrait" paperSize="9" scale="9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A43"/>
  <sheetViews>
    <sheetView zoomScalePageLayoutView="0" workbookViewId="0" topLeftCell="A1">
      <selection activeCell="BQ7" sqref="BQ7:CA7"/>
    </sheetView>
  </sheetViews>
  <sheetFormatPr defaultColWidth="0.85546875" defaultRowHeight="12.75"/>
  <cols>
    <col min="1" max="4" width="0.85546875" style="17" customWidth="1"/>
    <col min="5" max="5" width="3.8515625" style="17" customWidth="1"/>
    <col min="6" max="46" width="0.85546875" style="17" customWidth="1"/>
    <col min="47" max="47" width="0.71875" style="17" customWidth="1"/>
    <col min="48" max="48" width="0.5625" style="17" customWidth="1"/>
    <col min="49" max="101" width="0.85546875" style="17" customWidth="1"/>
    <col min="102" max="102" width="1.421875" style="17" customWidth="1"/>
    <col min="103" max="105" width="0.85546875" style="17" customWidth="1"/>
    <col min="106" max="106" width="0.42578125" style="17" customWidth="1"/>
    <col min="107" max="16384" width="0.85546875" style="17" customWidth="1"/>
  </cols>
  <sheetData>
    <row r="1" spans="1:105" s="1" customFormat="1" ht="116.25" customHeight="1">
      <c r="A1" s="153" t="s">
        <v>126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</row>
    <row r="4" spans="1:105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5" spans="1:4" ht="18" customHeight="1">
      <c r="A5" s="7"/>
      <c r="B5" s="7"/>
      <c r="C5" s="7"/>
      <c r="D5" s="7"/>
    </row>
    <row r="6" spans="1:105" ht="65.25" customHeight="1">
      <c r="A6" s="155" t="s">
        <v>127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</row>
    <row r="7" spans="1:105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6"/>
      <c r="AP7" s="6"/>
      <c r="AQ7" s="6"/>
      <c r="AR7" s="6"/>
      <c r="AS7" s="6"/>
      <c r="AT7" s="6"/>
      <c r="AU7" s="6"/>
      <c r="AV7" s="6"/>
      <c r="AW7" s="5" t="s">
        <v>128</v>
      </c>
      <c r="AX7" s="220" t="s">
        <v>129</v>
      </c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155" t="s">
        <v>130</v>
      </c>
      <c r="BJ7" s="155"/>
      <c r="BK7" s="155"/>
      <c r="BL7" s="155"/>
      <c r="BM7" s="155"/>
      <c r="BN7" s="155"/>
      <c r="BO7" s="155"/>
      <c r="BP7" s="155"/>
      <c r="BQ7" s="220" t="s">
        <v>511</v>
      </c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6" t="s">
        <v>131</v>
      </c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</row>
    <row r="8" spans="1:4" ht="9" customHeight="1">
      <c r="A8" s="7"/>
      <c r="B8" s="7"/>
      <c r="C8" s="7"/>
      <c r="D8" s="7"/>
    </row>
    <row r="9" spans="1:93" ht="15.75" customHeight="1">
      <c r="A9" s="7"/>
      <c r="B9" s="7"/>
      <c r="C9" s="7"/>
      <c r="D9" s="7"/>
      <c r="J9" s="181" t="s">
        <v>15</v>
      </c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</row>
    <row r="10" spans="1:93" ht="17.25" customHeight="1">
      <c r="A10" s="7"/>
      <c r="B10" s="7"/>
      <c r="C10" s="7"/>
      <c r="D10" s="7"/>
      <c r="J10" s="157" t="s">
        <v>0</v>
      </c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</row>
    <row r="11" spans="1:71" ht="8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</row>
    <row r="12" ht="3" customHeight="1"/>
    <row r="42" spans="1:19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05" ht="48.75" customHeight="1">
      <c r="A43" s="217" t="s">
        <v>132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</row>
  </sheetData>
  <sheetProtection/>
  <mergeCells count="8">
    <mergeCell ref="J10:CO10"/>
    <mergeCell ref="A43:DA43"/>
    <mergeCell ref="A1:DA1"/>
    <mergeCell ref="A6:DA6"/>
    <mergeCell ref="AX7:BH7"/>
    <mergeCell ref="BI7:BP7"/>
    <mergeCell ref="BQ7:CA7"/>
    <mergeCell ref="J9:CO9"/>
  </mergeCells>
  <printOptions/>
  <pageMargins left="0.7" right="0.19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92"/>
  <sheetViews>
    <sheetView zoomScale="80" zoomScaleNormal="80" zoomScalePageLayoutView="0" workbookViewId="0" topLeftCell="A4">
      <pane ySplit="3" topLeftCell="A7" activePane="bottomLeft" state="frozen"/>
      <selection pane="topLeft" activeCell="A4" sqref="A4"/>
      <selection pane="bottomLeft" activeCell="R192" sqref="R192"/>
    </sheetView>
  </sheetViews>
  <sheetFormatPr defaultColWidth="9.140625" defaultRowHeight="12.75"/>
  <cols>
    <col min="1" max="1" width="5.421875" style="0" customWidth="1"/>
    <col min="2" max="2" width="12.140625" style="0" customWidth="1"/>
    <col min="4" max="4" width="12.28125" style="0" customWidth="1"/>
    <col min="6" max="7" width="16.421875" style="0" customWidth="1"/>
    <col min="9" max="9" width="12.421875" style="0" bestFit="1" customWidth="1"/>
    <col min="10" max="10" width="10.421875" style="0" customWidth="1"/>
    <col min="11" max="11" width="10.140625" style="0" customWidth="1"/>
    <col min="12" max="12" width="11.00390625" style="0" customWidth="1"/>
    <col min="22" max="22" width="12.8515625" style="0" customWidth="1"/>
    <col min="28" max="28" width="18.140625" style="0" hidden="1" customWidth="1"/>
    <col min="29" max="30" width="0" style="0" hidden="1" customWidth="1"/>
  </cols>
  <sheetData>
    <row r="1" spans="1:27" s="49" customFormat="1" ht="19.5" thickBot="1">
      <c r="A1" s="47"/>
      <c r="B1" s="47"/>
      <c r="C1" s="47"/>
      <c r="D1" s="47"/>
      <c r="E1" s="47"/>
      <c r="F1" s="47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39"/>
      <c r="T1" s="39"/>
      <c r="U1" s="39"/>
      <c r="V1" s="39"/>
      <c r="W1" s="39"/>
      <c r="X1" s="39"/>
      <c r="Y1" s="39"/>
      <c r="Z1" s="39"/>
      <c r="AA1" s="39"/>
    </row>
    <row r="2" spans="1:27" s="39" customFormat="1" ht="15.75" thickBot="1">
      <c r="A2" s="271" t="s">
        <v>419</v>
      </c>
      <c r="B2" s="272"/>
      <c r="C2" s="272"/>
      <c r="D2" s="272"/>
      <c r="E2" s="272"/>
      <c r="F2" s="272"/>
      <c r="G2" s="272"/>
      <c r="H2" s="272"/>
      <c r="I2" s="273"/>
      <c r="J2" s="272" t="s">
        <v>420</v>
      </c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3"/>
      <c r="W2" s="269" t="s">
        <v>421</v>
      </c>
      <c r="X2" s="274" t="s">
        <v>422</v>
      </c>
      <c r="Y2" s="275"/>
      <c r="Z2" s="276"/>
      <c r="AA2" s="280" t="s">
        <v>423</v>
      </c>
    </row>
    <row r="3" spans="1:27" s="39" customFormat="1" ht="68.25" customHeight="1" thickBot="1">
      <c r="A3" s="269" t="s">
        <v>424</v>
      </c>
      <c r="B3" s="269" t="s">
        <v>425</v>
      </c>
      <c r="C3" s="269" t="s">
        <v>426</v>
      </c>
      <c r="D3" s="269" t="s">
        <v>427</v>
      </c>
      <c r="E3" s="269" t="s">
        <v>428</v>
      </c>
      <c r="F3" s="269" t="s">
        <v>429</v>
      </c>
      <c r="G3" s="269" t="s">
        <v>430</v>
      </c>
      <c r="H3" s="269" t="s">
        <v>431</v>
      </c>
      <c r="I3" s="269" t="s">
        <v>432</v>
      </c>
      <c r="J3" s="280" t="s">
        <v>433</v>
      </c>
      <c r="K3" s="269" t="s">
        <v>434</v>
      </c>
      <c r="L3" s="269" t="s">
        <v>435</v>
      </c>
      <c r="M3" s="271" t="s">
        <v>436</v>
      </c>
      <c r="N3" s="272"/>
      <c r="O3" s="272"/>
      <c r="P3" s="272"/>
      <c r="Q3" s="272"/>
      <c r="R3" s="272"/>
      <c r="S3" s="272"/>
      <c r="T3" s="272"/>
      <c r="U3" s="273"/>
      <c r="V3" s="269" t="s">
        <v>437</v>
      </c>
      <c r="W3" s="270"/>
      <c r="X3" s="277"/>
      <c r="Y3" s="278"/>
      <c r="Z3" s="279"/>
      <c r="AA3" s="281"/>
    </row>
    <row r="4" spans="1:27" s="39" customFormat="1" ht="69.75" customHeight="1" thickBot="1">
      <c r="A4" s="270"/>
      <c r="B4" s="270"/>
      <c r="C4" s="270"/>
      <c r="D4" s="270"/>
      <c r="E4" s="270"/>
      <c r="F4" s="282"/>
      <c r="G4" s="270"/>
      <c r="H4" s="270"/>
      <c r="I4" s="270"/>
      <c r="J4" s="281"/>
      <c r="K4" s="270"/>
      <c r="L4" s="270"/>
      <c r="M4" s="269" t="s">
        <v>438</v>
      </c>
      <c r="N4" s="271" t="s">
        <v>439</v>
      </c>
      <c r="O4" s="272"/>
      <c r="P4" s="273"/>
      <c r="Q4" s="271" t="s">
        <v>440</v>
      </c>
      <c r="R4" s="272"/>
      <c r="S4" s="272"/>
      <c r="T4" s="273"/>
      <c r="U4" s="269" t="s">
        <v>441</v>
      </c>
      <c r="V4" s="270"/>
      <c r="W4" s="270"/>
      <c r="X4" s="269" t="s">
        <v>442</v>
      </c>
      <c r="Y4" s="269" t="s">
        <v>443</v>
      </c>
      <c r="Z4" s="269" t="s">
        <v>444</v>
      </c>
      <c r="AA4" s="281"/>
    </row>
    <row r="5" spans="1:28" s="39" customFormat="1" ht="187.5" customHeight="1" thickBot="1">
      <c r="A5" s="270"/>
      <c r="B5" s="270"/>
      <c r="C5" s="270"/>
      <c r="D5" s="270"/>
      <c r="E5" s="270"/>
      <c r="F5" s="283"/>
      <c r="G5" s="270"/>
      <c r="H5" s="270"/>
      <c r="I5" s="270"/>
      <c r="J5" s="281"/>
      <c r="K5" s="270"/>
      <c r="L5" s="270"/>
      <c r="M5" s="270"/>
      <c r="N5" s="46" t="s">
        <v>147</v>
      </c>
      <c r="O5" s="46" t="s">
        <v>148</v>
      </c>
      <c r="P5" s="46" t="s">
        <v>149</v>
      </c>
      <c r="Q5" s="46" t="s">
        <v>150</v>
      </c>
      <c r="R5" s="46" t="s">
        <v>151</v>
      </c>
      <c r="S5" s="46" t="s">
        <v>152</v>
      </c>
      <c r="T5" s="46" t="s">
        <v>445</v>
      </c>
      <c r="U5" s="270"/>
      <c r="V5" s="270"/>
      <c r="W5" s="270"/>
      <c r="X5" s="270"/>
      <c r="Y5" s="270"/>
      <c r="Z5" s="270"/>
      <c r="AA5" s="281"/>
      <c r="AB5" s="50" t="s">
        <v>517</v>
      </c>
    </row>
    <row r="6" spans="1:27" s="39" customFormat="1" ht="15" thickBot="1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  <c r="U6" s="35">
        <v>21</v>
      </c>
      <c r="V6" s="35">
        <v>22</v>
      </c>
      <c r="W6" s="35">
        <v>23</v>
      </c>
      <c r="X6" s="35">
        <v>24</v>
      </c>
      <c r="Y6" s="35">
        <v>25</v>
      </c>
      <c r="Z6" s="35">
        <v>26</v>
      </c>
      <c r="AA6" s="35">
        <v>27</v>
      </c>
    </row>
    <row r="7" spans="1:28" s="53" customFormat="1" ht="38.25">
      <c r="A7" s="51">
        <v>1</v>
      </c>
      <c r="B7" s="51" t="s">
        <v>154</v>
      </c>
      <c r="C7" s="51" t="s">
        <v>376</v>
      </c>
      <c r="D7" s="51" t="s">
        <v>455</v>
      </c>
      <c r="E7" s="51" t="s">
        <v>447</v>
      </c>
      <c r="F7" s="51" t="s">
        <v>518</v>
      </c>
      <c r="G7" s="51" t="s">
        <v>519</v>
      </c>
      <c r="H7" s="51" t="s">
        <v>450</v>
      </c>
      <c r="I7" s="51">
        <v>0.5</v>
      </c>
      <c r="J7" s="51" t="s">
        <v>376</v>
      </c>
      <c r="K7" s="51">
        <v>0</v>
      </c>
      <c r="L7" s="51">
        <v>0</v>
      </c>
      <c r="M7" s="51">
        <v>122</v>
      </c>
      <c r="N7" s="51">
        <v>0</v>
      </c>
      <c r="O7" s="51">
        <v>0</v>
      </c>
      <c r="P7" s="51">
        <v>122</v>
      </c>
      <c r="Q7" s="51">
        <v>0</v>
      </c>
      <c r="R7" s="51">
        <v>0</v>
      </c>
      <c r="S7" s="51">
        <v>0</v>
      </c>
      <c r="T7" s="51">
        <v>122</v>
      </c>
      <c r="U7" s="51">
        <v>0</v>
      </c>
      <c r="V7" s="51">
        <v>480</v>
      </c>
      <c r="W7" s="51"/>
      <c r="X7" s="51" t="s">
        <v>520</v>
      </c>
      <c r="Y7" s="51" t="s">
        <v>452</v>
      </c>
      <c r="Z7" s="51" t="s">
        <v>453</v>
      </c>
      <c r="AA7" s="51">
        <v>1</v>
      </c>
      <c r="AB7" s="52">
        <f>I7*V7</f>
        <v>240</v>
      </c>
    </row>
    <row r="8" spans="1:28" s="53" customFormat="1" ht="38.25">
      <c r="A8" s="51">
        <v>2</v>
      </c>
      <c r="B8" s="51" t="s">
        <v>154</v>
      </c>
      <c r="C8" s="51" t="s">
        <v>446</v>
      </c>
      <c r="D8" s="51" t="s">
        <v>274</v>
      </c>
      <c r="E8" s="51" t="s">
        <v>447</v>
      </c>
      <c r="F8" s="51" t="s">
        <v>521</v>
      </c>
      <c r="G8" s="51" t="s">
        <v>522</v>
      </c>
      <c r="H8" s="51" t="s">
        <v>448</v>
      </c>
      <c r="I8" s="51">
        <v>1.83333333354676</v>
      </c>
      <c r="J8" s="51" t="s">
        <v>446</v>
      </c>
      <c r="K8" s="51">
        <v>0</v>
      </c>
      <c r="L8" s="51">
        <v>0</v>
      </c>
      <c r="M8" s="51">
        <v>148</v>
      </c>
      <c r="N8" s="51">
        <v>0</v>
      </c>
      <c r="O8" s="51">
        <v>0</v>
      </c>
      <c r="P8" s="51">
        <v>148</v>
      </c>
      <c r="Q8" s="51">
        <v>0</v>
      </c>
      <c r="R8" s="51">
        <v>0</v>
      </c>
      <c r="S8" s="51">
        <v>0</v>
      </c>
      <c r="T8" s="51">
        <v>148</v>
      </c>
      <c r="U8" s="51">
        <v>0</v>
      </c>
      <c r="V8" s="51">
        <v>230</v>
      </c>
      <c r="W8" s="51"/>
      <c r="X8" s="51"/>
      <c r="Y8" s="51"/>
      <c r="Z8" s="51"/>
      <c r="AA8" s="51">
        <v>1</v>
      </c>
      <c r="AB8" s="54"/>
    </row>
    <row r="9" spans="1:28" s="55" customFormat="1" ht="38.25">
      <c r="A9" s="51">
        <v>3</v>
      </c>
      <c r="B9" s="51" t="s">
        <v>154</v>
      </c>
      <c r="C9" s="51" t="s">
        <v>446</v>
      </c>
      <c r="D9" s="51" t="s">
        <v>304</v>
      </c>
      <c r="E9" s="51" t="s">
        <v>447</v>
      </c>
      <c r="F9" s="51" t="s">
        <v>523</v>
      </c>
      <c r="G9" s="51" t="s">
        <v>524</v>
      </c>
      <c r="H9" s="51" t="s">
        <v>448</v>
      </c>
      <c r="I9" s="51">
        <v>2.49999999837018</v>
      </c>
      <c r="J9" s="51" t="s">
        <v>446</v>
      </c>
      <c r="K9" s="51">
        <v>0</v>
      </c>
      <c r="L9" s="51">
        <v>0</v>
      </c>
      <c r="M9" s="51">
        <v>5</v>
      </c>
      <c r="N9" s="51">
        <v>0</v>
      </c>
      <c r="O9" s="51">
        <v>0</v>
      </c>
      <c r="P9" s="51">
        <v>5</v>
      </c>
      <c r="Q9" s="51">
        <v>0</v>
      </c>
      <c r="R9" s="51">
        <v>0</v>
      </c>
      <c r="S9" s="51">
        <v>0</v>
      </c>
      <c r="T9" s="51">
        <v>5</v>
      </c>
      <c r="U9" s="51">
        <v>0</v>
      </c>
      <c r="V9" s="51">
        <v>95</v>
      </c>
      <c r="W9" s="51"/>
      <c r="X9" s="51"/>
      <c r="Y9" s="51"/>
      <c r="Z9" s="51"/>
      <c r="AA9" s="51">
        <v>1</v>
      </c>
      <c r="AB9" s="54"/>
    </row>
    <row r="10" spans="1:28" s="56" customFormat="1" ht="38.25">
      <c r="A10" s="51">
        <v>4</v>
      </c>
      <c r="B10" s="51" t="s">
        <v>154</v>
      </c>
      <c r="C10" s="51" t="s">
        <v>446</v>
      </c>
      <c r="D10" s="51" t="s">
        <v>357</v>
      </c>
      <c r="E10" s="51" t="s">
        <v>447</v>
      </c>
      <c r="F10" s="51" t="s">
        <v>525</v>
      </c>
      <c r="G10" s="51" t="s">
        <v>526</v>
      </c>
      <c r="H10" s="51" t="s">
        <v>448</v>
      </c>
      <c r="I10" s="51">
        <v>2.49999999837018</v>
      </c>
      <c r="J10" s="51" t="s">
        <v>446</v>
      </c>
      <c r="K10" s="51" t="s">
        <v>479</v>
      </c>
      <c r="L10" s="51">
        <v>0</v>
      </c>
      <c r="M10" s="51">
        <v>11</v>
      </c>
      <c r="N10" s="51">
        <v>0</v>
      </c>
      <c r="O10" s="51">
        <v>2</v>
      </c>
      <c r="P10" s="51">
        <v>9</v>
      </c>
      <c r="Q10" s="51">
        <v>0</v>
      </c>
      <c r="R10" s="51">
        <v>0</v>
      </c>
      <c r="S10" s="51">
        <v>0</v>
      </c>
      <c r="T10" s="51">
        <v>11</v>
      </c>
      <c r="U10" s="51">
        <v>0</v>
      </c>
      <c r="V10" s="51">
        <v>145</v>
      </c>
      <c r="W10" s="51"/>
      <c r="X10" s="51"/>
      <c r="Y10" s="51"/>
      <c r="Z10" s="51"/>
      <c r="AA10" s="51">
        <v>1</v>
      </c>
      <c r="AB10" s="54"/>
    </row>
    <row r="11" spans="1:28" s="53" customFormat="1" ht="38.25">
      <c r="A11" s="51">
        <v>5</v>
      </c>
      <c r="B11" s="51" t="s">
        <v>154</v>
      </c>
      <c r="C11" s="51" t="s">
        <v>376</v>
      </c>
      <c r="D11" s="51" t="s">
        <v>322</v>
      </c>
      <c r="E11" s="51" t="s">
        <v>454</v>
      </c>
      <c r="F11" s="51" t="s">
        <v>527</v>
      </c>
      <c r="G11" s="51" t="s">
        <v>528</v>
      </c>
      <c r="H11" s="51" t="s">
        <v>448</v>
      </c>
      <c r="I11" s="51">
        <v>5.41666666563833</v>
      </c>
      <c r="J11" s="51" t="s">
        <v>376</v>
      </c>
      <c r="K11" s="51">
        <v>0</v>
      </c>
      <c r="L11" s="51">
        <v>0</v>
      </c>
      <c r="M11" s="51">
        <v>42</v>
      </c>
      <c r="N11" s="51">
        <v>0</v>
      </c>
      <c r="O11" s="51">
        <v>0</v>
      </c>
      <c r="P11" s="51">
        <v>42</v>
      </c>
      <c r="Q11" s="51">
        <v>0</v>
      </c>
      <c r="R11" s="51">
        <v>0</v>
      </c>
      <c r="S11" s="51">
        <v>0</v>
      </c>
      <c r="T11" s="51">
        <v>42</v>
      </c>
      <c r="U11" s="51">
        <v>0</v>
      </c>
      <c r="V11" s="51">
        <v>65</v>
      </c>
      <c r="W11" s="51"/>
      <c r="X11" s="51"/>
      <c r="Y11" s="51"/>
      <c r="Z11" s="51"/>
      <c r="AA11" s="51">
        <v>1</v>
      </c>
      <c r="AB11" s="54"/>
    </row>
    <row r="12" spans="1:28" s="55" customFormat="1" ht="38.25">
      <c r="A12" s="51">
        <v>6</v>
      </c>
      <c r="B12" s="51" t="s">
        <v>154</v>
      </c>
      <c r="C12" s="51" t="s">
        <v>376</v>
      </c>
      <c r="D12" s="51" t="s">
        <v>226</v>
      </c>
      <c r="E12" s="51" t="s">
        <v>454</v>
      </c>
      <c r="F12" s="51" t="s">
        <v>529</v>
      </c>
      <c r="G12" s="51" t="s">
        <v>530</v>
      </c>
      <c r="H12" s="51" t="s">
        <v>448</v>
      </c>
      <c r="I12" s="51">
        <v>0.500000001629815</v>
      </c>
      <c r="J12" s="51" t="s">
        <v>376</v>
      </c>
      <c r="K12" s="51">
        <v>0</v>
      </c>
      <c r="L12" s="51">
        <v>0</v>
      </c>
      <c r="M12" s="51">
        <v>38</v>
      </c>
      <c r="N12" s="51">
        <v>0</v>
      </c>
      <c r="O12" s="51">
        <v>0</v>
      </c>
      <c r="P12" s="51">
        <v>38</v>
      </c>
      <c r="Q12" s="51">
        <v>0</v>
      </c>
      <c r="R12" s="51">
        <v>0</v>
      </c>
      <c r="S12" s="51">
        <v>0</v>
      </c>
      <c r="T12" s="51">
        <v>38</v>
      </c>
      <c r="U12" s="51">
        <v>0</v>
      </c>
      <c r="V12" s="51">
        <v>55</v>
      </c>
      <c r="W12" s="51"/>
      <c r="X12" s="51"/>
      <c r="Y12" s="51"/>
      <c r="Z12" s="51"/>
      <c r="AA12" s="51">
        <v>1</v>
      </c>
      <c r="AB12" s="54"/>
    </row>
    <row r="13" spans="1:28" s="53" customFormat="1" ht="38.25">
      <c r="A13" s="51">
        <v>7</v>
      </c>
      <c r="B13" s="51" t="s">
        <v>154</v>
      </c>
      <c r="C13" s="51" t="s">
        <v>376</v>
      </c>
      <c r="D13" s="51" t="s">
        <v>167</v>
      </c>
      <c r="E13" s="51" t="s">
        <v>454</v>
      </c>
      <c r="F13" s="51" t="s">
        <v>531</v>
      </c>
      <c r="G13" s="51" t="s">
        <v>532</v>
      </c>
      <c r="H13" s="51" t="s">
        <v>448</v>
      </c>
      <c r="I13" s="51">
        <v>1.75000000081491</v>
      </c>
      <c r="J13" s="51" t="s">
        <v>376</v>
      </c>
      <c r="K13" s="51">
        <v>0</v>
      </c>
      <c r="L13" s="51">
        <v>0</v>
      </c>
      <c r="M13" s="51">
        <v>75</v>
      </c>
      <c r="N13" s="51">
        <v>0</v>
      </c>
      <c r="O13" s="51">
        <v>0</v>
      </c>
      <c r="P13" s="51">
        <v>75</v>
      </c>
      <c r="Q13" s="51">
        <v>0</v>
      </c>
      <c r="R13" s="51">
        <v>0</v>
      </c>
      <c r="S13" s="51">
        <v>0</v>
      </c>
      <c r="T13" s="51">
        <v>75</v>
      </c>
      <c r="U13" s="51">
        <v>0</v>
      </c>
      <c r="V13" s="51">
        <v>115</v>
      </c>
      <c r="W13" s="51"/>
      <c r="X13" s="51"/>
      <c r="Y13" s="51"/>
      <c r="Z13" s="51"/>
      <c r="AA13" s="51">
        <v>1</v>
      </c>
      <c r="AB13" s="54"/>
    </row>
    <row r="14" spans="1:28" s="53" customFormat="1" ht="38.25">
      <c r="A14" s="51">
        <v>8</v>
      </c>
      <c r="B14" s="51" t="s">
        <v>154</v>
      </c>
      <c r="C14" s="51" t="s">
        <v>376</v>
      </c>
      <c r="D14" s="51" t="s">
        <v>367</v>
      </c>
      <c r="E14" s="51" t="s">
        <v>454</v>
      </c>
      <c r="F14" s="51" t="s">
        <v>533</v>
      </c>
      <c r="G14" s="51" t="s">
        <v>534</v>
      </c>
      <c r="H14" s="51" t="s">
        <v>448</v>
      </c>
      <c r="I14" s="51">
        <v>0.75</v>
      </c>
      <c r="J14" s="51" t="s">
        <v>376</v>
      </c>
      <c r="K14" s="51">
        <v>0</v>
      </c>
      <c r="L14" s="51">
        <v>0</v>
      </c>
      <c r="M14" s="51">
        <v>25</v>
      </c>
      <c r="N14" s="51">
        <v>0</v>
      </c>
      <c r="O14" s="51">
        <v>0</v>
      </c>
      <c r="P14" s="51">
        <v>25</v>
      </c>
      <c r="Q14" s="51">
        <v>0</v>
      </c>
      <c r="R14" s="51">
        <v>0</v>
      </c>
      <c r="S14" s="51">
        <v>0</v>
      </c>
      <c r="T14" s="51">
        <v>25</v>
      </c>
      <c r="U14" s="51">
        <v>0</v>
      </c>
      <c r="V14" s="51">
        <v>40</v>
      </c>
      <c r="W14" s="51"/>
      <c r="X14" s="51"/>
      <c r="Y14" s="51"/>
      <c r="Z14" s="51"/>
      <c r="AA14" s="51">
        <v>1</v>
      </c>
      <c r="AB14" s="54"/>
    </row>
    <row r="15" spans="1:28" s="53" customFormat="1" ht="38.25">
      <c r="A15" s="51">
        <v>9</v>
      </c>
      <c r="B15" s="51" t="s">
        <v>154</v>
      </c>
      <c r="C15" s="51" t="s">
        <v>198</v>
      </c>
      <c r="D15" s="51" t="s">
        <v>477</v>
      </c>
      <c r="E15" s="51" t="s">
        <v>447</v>
      </c>
      <c r="F15" s="51" t="s">
        <v>535</v>
      </c>
      <c r="G15" s="51" t="s">
        <v>536</v>
      </c>
      <c r="H15" s="51" t="s">
        <v>450</v>
      </c>
      <c r="I15" s="51">
        <v>0.58</v>
      </c>
      <c r="J15" s="51" t="s">
        <v>464</v>
      </c>
      <c r="K15" s="51">
        <v>0</v>
      </c>
      <c r="L15" s="51" t="s">
        <v>537</v>
      </c>
      <c r="M15" s="51">
        <v>86</v>
      </c>
      <c r="N15" s="51">
        <v>0</v>
      </c>
      <c r="O15" s="51">
        <v>3</v>
      </c>
      <c r="P15" s="51">
        <v>83</v>
      </c>
      <c r="Q15" s="51">
        <v>0</v>
      </c>
      <c r="R15" s="51">
        <v>0</v>
      </c>
      <c r="S15" s="51">
        <v>0</v>
      </c>
      <c r="T15" s="51">
        <v>86</v>
      </c>
      <c r="U15" s="51">
        <v>0</v>
      </c>
      <c r="V15" s="51">
        <v>1150</v>
      </c>
      <c r="W15" s="51"/>
      <c r="X15" s="51" t="s">
        <v>538</v>
      </c>
      <c r="Y15" s="51" t="s">
        <v>452</v>
      </c>
      <c r="Z15" s="51" t="s">
        <v>453</v>
      </c>
      <c r="AA15" s="51">
        <v>1</v>
      </c>
      <c r="AB15" s="52">
        <f>I15*V15</f>
        <v>667</v>
      </c>
    </row>
    <row r="16" spans="1:29" s="57" customFormat="1" ht="38.25">
      <c r="A16" s="51">
        <v>10</v>
      </c>
      <c r="B16" s="51" t="s">
        <v>154</v>
      </c>
      <c r="C16" s="51" t="s">
        <v>376</v>
      </c>
      <c r="D16" s="51" t="s">
        <v>294</v>
      </c>
      <c r="E16" s="51" t="s">
        <v>454</v>
      </c>
      <c r="F16" s="51" t="s">
        <v>539</v>
      </c>
      <c r="G16" s="51" t="s">
        <v>540</v>
      </c>
      <c r="H16" s="51" t="s">
        <v>448</v>
      </c>
      <c r="I16" s="51">
        <v>0.833333332906477</v>
      </c>
      <c r="J16" s="51" t="s">
        <v>376</v>
      </c>
      <c r="K16" s="51">
        <v>0</v>
      </c>
      <c r="L16" s="51">
        <v>0</v>
      </c>
      <c r="M16" s="51">
        <v>45</v>
      </c>
      <c r="N16" s="51">
        <v>0</v>
      </c>
      <c r="O16" s="51">
        <v>0</v>
      </c>
      <c r="P16" s="51">
        <v>45</v>
      </c>
      <c r="Q16" s="51">
        <v>0</v>
      </c>
      <c r="R16" s="51">
        <v>0</v>
      </c>
      <c r="S16" s="51">
        <v>0</v>
      </c>
      <c r="T16" s="51">
        <v>45</v>
      </c>
      <c r="U16" s="51">
        <v>0</v>
      </c>
      <c r="V16" s="51">
        <v>75</v>
      </c>
      <c r="W16" s="51"/>
      <c r="X16" s="51"/>
      <c r="Y16" s="51"/>
      <c r="Z16" s="51"/>
      <c r="AA16" s="51">
        <v>1</v>
      </c>
      <c r="AB16" s="54"/>
      <c r="AC16" s="54"/>
    </row>
    <row r="17" spans="1:29" s="57" customFormat="1" ht="38.25">
      <c r="A17" s="51">
        <v>11</v>
      </c>
      <c r="B17" s="51" t="s">
        <v>154</v>
      </c>
      <c r="C17" s="51" t="s">
        <v>446</v>
      </c>
      <c r="D17" s="51" t="s">
        <v>323</v>
      </c>
      <c r="E17" s="51" t="s">
        <v>447</v>
      </c>
      <c r="F17" s="51" t="s">
        <v>541</v>
      </c>
      <c r="G17" s="51" t="s">
        <v>542</v>
      </c>
      <c r="H17" s="51" t="s">
        <v>448</v>
      </c>
      <c r="I17" s="51">
        <v>1.83333333372138</v>
      </c>
      <c r="J17" s="51" t="s">
        <v>446</v>
      </c>
      <c r="K17" s="51">
        <v>0</v>
      </c>
      <c r="L17" s="51">
        <v>0</v>
      </c>
      <c r="M17" s="51">
        <v>80</v>
      </c>
      <c r="N17" s="51">
        <v>0</v>
      </c>
      <c r="O17" s="51">
        <v>0</v>
      </c>
      <c r="P17" s="51">
        <v>80</v>
      </c>
      <c r="Q17" s="51">
        <v>0</v>
      </c>
      <c r="R17" s="51">
        <v>0</v>
      </c>
      <c r="S17" s="51">
        <v>0</v>
      </c>
      <c r="T17" s="51">
        <v>80</v>
      </c>
      <c r="U17" s="51">
        <v>0</v>
      </c>
      <c r="V17" s="51">
        <v>145</v>
      </c>
      <c r="W17" s="51"/>
      <c r="X17" s="51"/>
      <c r="Y17" s="51"/>
      <c r="Z17" s="51"/>
      <c r="AA17" s="51">
        <v>1</v>
      </c>
      <c r="AB17" s="54"/>
      <c r="AC17" s="54"/>
    </row>
    <row r="18" spans="1:29" s="57" customFormat="1" ht="38.25">
      <c r="A18" s="51">
        <v>12</v>
      </c>
      <c r="B18" s="51" t="s">
        <v>154</v>
      </c>
      <c r="C18" s="51" t="s">
        <v>446</v>
      </c>
      <c r="D18" s="51" t="s">
        <v>240</v>
      </c>
      <c r="E18" s="51" t="s">
        <v>447</v>
      </c>
      <c r="F18" s="51" t="s">
        <v>543</v>
      </c>
      <c r="G18" s="51" t="s">
        <v>544</v>
      </c>
      <c r="H18" s="51" t="s">
        <v>448</v>
      </c>
      <c r="I18" s="51">
        <v>1.83333333354676</v>
      </c>
      <c r="J18" s="51" t="s">
        <v>446</v>
      </c>
      <c r="K18" s="51">
        <v>0</v>
      </c>
      <c r="L18" s="51">
        <v>0</v>
      </c>
      <c r="M18" s="51">
        <v>5</v>
      </c>
      <c r="N18" s="51">
        <v>0</v>
      </c>
      <c r="O18" s="51">
        <v>0</v>
      </c>
      <c r="P18" s="51">
        <v>5</v>
      </c>
      <c r="Q18" s="51">
        <v>0</v>
      </c>
      <c r="R18" s="51">
        <v>0</v>
      </c>
      <c r="S18" s="51">
        <v>0</v>
      </c>
      <c r="T18" s="51">
        <v>5</v>
      </c>
      <c r="U18" s="51">
        <v>0</v>
      </c>
      <c r="V18" s="51">
        <v>8</v>
      </c>
      <c r="W18" s="51"/>
      <c r="X18" s="51"/>
      <c r="Y18" s="51"/>
      <c r="Z18" s="51"/>
      <c r="AA18" s="51">
        <v>1</v>
      </c>
      <c r="AB18" s="54"/>
      <c r="AC18" s="54"/>
    </row>
    <row r="19" spans="1:29" s="57" customFormat="1" ht="38.25">
      <c r="A19" s="51">
        <v>13</v>
      </c>
      <c r="B19" s="51" t="s">
        <v>154</v>
      </c>
      <c r="C19" s="51" t="s">
        <v>376</v>
      </c>
      <c r="D19" s="51" t="s">
        <v>180</v>
      </c>
      <c r="E19" s="51" t="s">
        <v>454</v>
      </c>
      <c r="F19" s="51" t="s">
        <v>545</v>
      </c>
      <c r="G19" s="51" t="s">
        <v>546</v>
      </c>
      <c r="H19" s="51" t="s">
        <v>448</v>
      </c>
      <c r="I19" s="51">
        <v>1.16666666645324</v>
      </c>
      <c r="J19" s="51" t="s">
        <v>376</v>
      </c>
      <c r="K19" s="51">
        <v>0</v>
      </c>
      <c r="L19" s="51">
        <v>0</v>
      </c>
      <c r="M19" s="51">
        <v>28</v>
      </c>
      <c r="N19" s="51">
        <v>0</v>
      </c>
      <c r="O19" s="51">
        <v>0</v>
      </c>
      <c r="P19" s="51">
        <v>28</v>
      </c>
      <c r="Q19" s="51">
        <v>0</v>
      </c>
      <c r="R19" s="51">
        <v>0</v>
      </c>
      <c r="S19" s="51">
        <v>0</v>
      </c>
      <c r="T19" s="51">
        <v>28</v>
      </c>
      <c r="U19" s="51">
        <v>0</v>
      </c>
      <c r="V19" s="51">
        <v>45</v>
      </c>
      <c r="W19" s="51"/>
      <c r="X19" s="51"/>
      <c r="Y19" s="51"/>
      <c r="Z19" s="51"/>
      <c r="AA19" s="51">
        <v>1</v>
      </c>
      <c r="AB19" s="54"/>
      <c r="AC19" s="54"/>
    </row>
    <row r="20" spans="1:29" s="57" customFormat="1" ht="38.25">
      <c r="A20" s="51">
        <v>14</v>
      </c>
      <c r="B20" s="51" t="s">
        <v>154</v>
      </c>
      <c r="C20" s="51" t="s">
        <v>376</v>
      </c>
      <c r="D20" s="51" t="s">
        <v>180</v>
      </c>
      <c r="E20" s="51" t="s">
        <v>454</v>
      </c>
      <c r="F20" s="51" t="s">
        <v>545</v>
      </c>
      <c r="G20" s="51" t="s">
        <v>546</v>
      </c>
      <c r="H20" s="51" t="s">
        <v>448</v>
      </c>
      <c r="I20" s="51">
        <v>1.16666666645324</v>
      </c>
      <c r="J20" s="51" t="s">
        <v>376</v>
      </c>
      <c r="K20" s="51">
        <v>0</v>
      </c>
      <c r="L20" s="51">
        <v>0</v>
      </c>
      <c r="M20" s="51">
        <v>28</v>
      </c>
      <c r="N20" s="51">
        <v>0</v>
      </c>
      <c r="O20" s="51">
        <v>0</v>
      </c>
      <c r="P20" s="51">
        <v>28</v>
      </c>
      <c r="Q20" s="51">
        <v>0</v>
      </c>
      <c r="R20" s="51">
        <v>0</v>
      </c>
      <c r="S20" s="51">
        <v>0</v>
      </c>
      <c r="T20" s="51">
        <v>28</v>
      </c>
      <c r="U20" s="51">
        <v>0</v>
      </c>
      <c r="V20" s="51">
        <v>45</v>
      </c>
      <c r="W20" s="51"/>
      <c r="X20" s="51"/>
      <c r="Y20" s="51"/>
      <c r="Z20" s="51"/>
      <c r="AA20" s="51">
        <v>1</v>
      </c>
      <c r="AB20" s="54"/>
      <c r="AC20" s="54"/>
    </row>
    <row r="21" spans="1:29" s="57" customFormat="1" ht="38.25">
      <c r="A21" s="51">
        <v>15</v>
      </c>
      <c r="B21" s="51" t="s">
        <v>154</v>
      </c>
      <c r="C21" s="51" t="s">
        <v>376</v>
      </c>
      <c r="D21" s="51" t="s">
        <v>317</v>
      </c>
      <c r="E21" s="51" t="s">
        <v>454</v>
      </c>
      <c r="F21" s="51" t="s">
        <v>547</v>
      </c>
      <c r="G21" s="51" t="s">
        <v>548</v>
      </c>
      <c r="H21" s="51" t="s">
        <v>448</v>
      </c>
      <c r="I21" s="51">
        <v>5.16666666709352</v>
      </c>
      <c r="J21" s="51" t="s">
        <v>376</v>
      </c>
      <c r="K21" s="51">
        <v>0</v>
      </c>
      <c r="L21" s="51">
        <v>0</v>
      </c>
      <c r="M21" s="51">
        <v>25</v>
      </c>
      <c r="N21" s="51">
        <v>0</v>
      </c>
      <c r="O21" s="51">
        <v>0</v>
      </c>
      <c r="P21" s="51">
        <v>25</v>
      </c>
      <c r="Q21" s="51">
        <v>0</v>
      </c>
      <c r="R21" s="51">
        <v>0</v>
      </c>
      <c r="S21" s="51">
        <v>0</v>
      </c>
      <c r="T21" s="51">
        <v>25</v>
      </c>
      <c r="U21" s="51">
        <v>0</v>
      </c>
      <c r="V21" s="51">
        <v>35</v>
      </c>
      <c r="W21" s="51"/>
      <c r="X21" s="51"/>
      <c r="Y21" s="51"/>
      <c r="Z21" s="51"/>
      <c r="AA21" s="51">
        <v>1</v>
      </c>
      <c r="AB21" s="54"/>
      <c r="AC21" s="54"/>
    </row>
    <row r="22" spans="1:29" s="57" customFormat="1" ht="38.25">
      <c r="A22" s="51">
        <v>16</v>
      </c>
      <c r="B22" s="51" t="s">
        <v>154</v>
      </c>
      <c r="C22" s="51" t="s">
        <v>446</v>
      </c>
      <c r="D22" s="51" t="s">
        <v>549</v>
      </c>
      <c r="E22" s="51" t="s">
        <v>447</v>
      </c>
      <c r="F22" s="51" t="s">
        <v>550</v>
      </c>
      <c r="G22" s="51" t="s">
        <v>551</v>
      </c>
      <c r="H22" s="51" t="s">
        <v>448</v>
      </c>
      <c r="I22" s="51">
        <v>1.66666666563833</v>
      </c>
      <c r="J22" s="51" t="s">
        <v>446</v>
      </c>
      <c r="K22" s="51">
        <v>0</v>
      </c>
      <c r="L22" s="51">
        <v>0</v>
      </c>
      <c r="M22" s="51">
        <v>2</v>
      </c>
      <c r="N22" s="51">
        <v>0</v>
      </c>
      <c r="O22" s="51">
        <v>0</v>
      </c>
      <c r="P22" s="51">
        <v>2</v>
      </c>
      <c r="Q22" s="51">
        <v>0</v>
      </c>
      <c r="R22" s="51">
        <v>0</v>
      </c>
      <c r="S22" s="51">
        <v>0</v>
      </c>
      <c r="T22" s="51">
        <v>2</v>
      </c>
      <c r="U22" s="51">
        <v>0</v>
      </c>
      <c r="V22" s="51">
        <v>18</v>
      </c>
      <c r="W22" s="51"/>
      <c r="X22" s="51"/>
      <c r="Y22" s="51"/>
      <c r="Z22" s="51"/>
      <c r="AA22" s="51">
        <v>1</v>
      </c>
      <c r="AB22" s="54"/>
      <c r="AC22" s="54"/>
    </row>
    <row r="23" spans="1:29" s="57" customFormat="1" ht="38.25">
      <c r="A23" s="51">
        <v>17</v>
      </c>
      <c r="B23" s="51" t="s">
        <v>154</v>
      </c>
      <c r="C23" s="51" t="s">
        <v>376</v>
      </c>
      <c r="D23" s="51" t="s">
        <v>166</v>
      </c>
      <c r="E23" s="51" t="s">
        <v>454</v>
      </c>
      <c r="F23" s="51" t="s">
        <v>552</v>
      </c>
      <c r="G23" s="51" t="s">
        <v>553</v>
      </c>
      <c r="H23" s="51" t="s">
        <v>448</v>
      </c>
      <c r="I23" s="51">
        <v>6.500000001629815</v>
      </c>
      <c r="J23" s="51" t="s">
        <v>376</v>
      </c>
      <c r="K23" s="51"/>
      <c r="L23" s="51"/>
      <c r="M23" s="51">
        <v>43</v>
      </c>
      <c r="N23" s="51">
        <v>0</v>
      </c>
      <c r="O23" s="51">
        <v>0</v>
      </c>
      <c r="P23" s="51">
        <v>43</v>
      </c>
      <c r="Q23" s="51">
        <v>0</v>
      </c>
      <c r="R23" s="51">
        <v>0</v>
      </c>
      <c r="S23" s="51">
        <v>0</v>
      </c>
      <c r="T23" s="51">
        <v>43</v>
      </c>
      <c r="U23" s="51">
        <v>0</v>
      </c>
      <c r="V23" s="51">
        <v>55</v>
      </c>
      <c r="W23" s="51"/>
      <c r="X23" s="51"/>
      <c r="Y23" s="51"/>
      <c r="Z23" s="51"/>
      <c r="AA23" s="51">
        <v>1</v>
      </c>
      <c r="AB23" s="54"/>
      <c r="AC23" s="54"/>
    </row>
    <row r="24" spans="1:29" s="57" customFormat="1" ht="38.25">
      <c r="A24" s="51">
        <v>18</v>
      </c>
      <c r="B24" s="51" t="s">
        <v>154</v>
      </c>
      <c r="C24" s="51" t="s">
        <v>376</v>
      </c>
      <c r="D24" s="51" t="s">
        <v>166</v>
      </c>
      <c r="E24" s="51" t="s">
        <v>454</v>
      </c>
      <c r="F24" s="51" t="s">
        <v>554</v>
      </c>
      <c r="G24" s="51" t="s">
        <v>555</v>
      </c>
      <c r="H24" s="51" t="s">
        <v>448</v>
      </c>
      <c r="I24" s="51">
        <v>2.416666665638331</v>
      </c>
      <c r="J24" s="51" t="s">
        <v>376</v>
      </c>
      <c r="K24" s="51"/>
      <c r="L24" s="51"/>
      <c r="M24" s="51">
        <v>43</v>
      </c>
      <c r="N24" s="51">
        <v>0</v>
      </c>
      <c r="O24" s="51">
        <v>0</v>
      </c>
      <c r="P24" s="51">
        <v>43</v>
      </c>
      <c r="Q24" s="51">
        <v>0</v>
      </c>
      <c r="R24" s="51">
        <v>0</v>
      </c>
      <c r="S24" s="51">
        <v>0</v>
      </c>
      <c r="T24" s="51">
        <v>43</v>
      </c>
      <c r="U24" s="51">
        <v>0</v>
      </c>
      <c r="V24" s="51">
        <v>55</v>
      </c>
      <c r="W24" s="51"/>
      <c r="X24" s="51"/>
      <c r="Y24" s="51"/>
      <c r="Z24" s="51"/>
      <c r="AA24" s="51">
        <v>1</v>
      </c>
      <c r="AB24" s="54"/>
      <c r="AC24" s="54"/>
    </row>
    <row r="25" spans="1:29" s="57" customFormat="1" ht="38.25">
      <c r="A25" s="51">
        <v>19</v>
      </c>
      <c r="B25" s="51" t="s">
        <v>154</v>
      </c>
      <c r="C25" s="51" t="s">
        <v>376</v>
      </c>
      <c r="D25" s="51" t="s">
        <v>273</v>
      </c>
      <c r="E25" s="51" t="s">
        <v>454</v>
      </c>
      <c r="F25" s="51" t="s">
        <v>556</v>
      </c>
      <c r="G25" s="51" t="s">
        <v>557</v>
      </c>
      <c r="H25" s="51" t="s">
        <v>448</v>
      </c>
      <c r="I25" s="51">
        <v>2.333333332731854</v>
      </c>
      <c r="J25" s="51" t="s">
        <v>376</v>
      </c>
      <c r="K25" s="51"/>
      <c r="L25" s="51"/>
      <c r="M25" s="51">
        <v>24</v>
      </c>
      <c r="N25" s="51">
        <v>0</v>
      </c>
      <c r="O25" s="51">
        <v>0</v>
      </c>
      <c r="P25" s="51">
        <v>24</v>
      </c>
      <c r="Q25" s="51">
        <v>0</v>
      </c>
      <c r="R25" s="51">
        <v>0</v>
      </c>
      <c r="S25" s="51">
        <v>0</v>
      </c>
      <c r="T25" s="51">
        <v>24</v>
      </c>
      <c r="U25" s="51">
        <v>0</v>
      </c>
      <c r="V25" s="51">
        <v>33</v>
      </c>
      <c r="W25" s="51"/>
      <c r="X25" s="51"/>
      <c r="Y25" s="51"/>
      <c r="Z25" s="51"/>
      <c r="AA25" s="51">
        <v>1</v>
      </c>
      <c r="AB25" s="54"/>
      <c r="AC25" s="54"/>
    </row>
    <row r="26" spans="1:29" s="57" customFormat="1" ht="38.25">
      <c r="A26" s="51">
        <v>20</v>
      </c>
      <c r="B26" s="51" t="s">
        <v>154</v>
      </c>
      <c r="C26" s="51" t="s">
        <v>446</v>
      </c>
      <c r="D26" s="51" t="s">
        <v>193</v>
      </c>
      <c r="E26" s="51" t="s">
        <v>447</v>
      </c>
      <c r="F26" s="51" t="s">
        <v>558</v>
      </c>
      <c r="G26" s="51" t="s">
        <v>559</v>
      </c>
      <c r="H26" s="51" t="s">
        <v>448</v>
      </c>
      <c r="I26" s="51">
        <v>2.833333334361669</v>
      </c>
      <c r="J26" s="51" t="s">
        <v>446</v>
      </c>
      <c r="K26" s="51"/>
      <c r="L26" s="51"/>
      <c r="M26" s="51">
        <v>10</v>
      </c>
      <c r="N26" s="51">
        <v>0</v>
      </c>
      <c r="O26" s="51">
        <v>0</v>
      </c>
      <c r="P26" s="51">
        <v>10</v>
      </c>
      <c r="Q26" s="51">
        <v>0</v>
      </c>
      <c r="R26" s="51">
        <v>0</v>
      </c>
      <c r="S26" s="51">
        <v>0</v>
      </c>
      <c r="T26" s="51">
        <v>10</v>
      </c>
      <c r="U26" s="51">
        <v>0</v>
      </c>
      <c r="V26" s="51">
        <v>350</v>
      </c>
      <c r="W26" s="51"/>
      <c r="X26" s="51"/>
      <c r="Y26" s="51"/>
      <c r="Z26" s="51"/>
      <c r="AA26" s="51">
        <v>1</v>
      </c>
      <c r="AB26" s="54"/>
      <c r="AC26" s="54"/>
    </row>
    <row r="27" spans="1:29" s="57" customFormat="1" ht="38.25">
      <c r="A27" s="51">
        <v>21</v>
      </c>
      <c r="B27" s="51" t="s">
        <v>154</v>
      </c>
      <c r="C27" s="51" t="s">
        <v>376</v>
      </c>
      <c r="D27" s="51" t="s">
        <v>221</v>
      </c>
      <c r="E27" s="51" t="s">
        <v>454</v>
      </c>
      <c r="F27" s="51" t="s">
        <v>560</v>
      </c>
      <c r="G27" s="51" t="s">
        <v>561</v>
      </c>
      <c r="H27" s="51" t="s">
        <v>448</v>
      </c>
      <c r="I27" s="51">
        <v>5.166666667268146</v>
      </c>
      <c r="J27" s="51" t="s">
        <v>376</v>
      </c>
      <c r="K27" s="51"/>
      <c r="L27" s="51"/>
      <c r="M27" s="51">
        <v>27</v>
      </c>
      <c r="N27" s="51">
        <v>0</v>
      </c>
      <c r="O27" s="51">
        <v>0</v>
      </c>
      <c r="P27" s="51">
        <v>27</v>
      </c>
      <c r="Q27" s="51">
        <v>0</v>
      </c>
      <c r="R27" s="51">
        <v>0</v>
      </c>
      <c r="S27" s="51">
        <v>0</v>
      </c>
      <c r="T27" s="51">
        <v>27</v>
      </c>
      <c r="U27" s="51">
        <v>0</v>
      </c>
      <c r="V27" s="51">
        <v>45</v>
      </c>
      <c r="W27" s="51"/>
      <c r="X27" s="51"/>
      <c r="Y27" s="51"/>
      <c r="Z27" s="51"/>
      <c r="AA27" s="51">
        <v>1</v>
      </c>
      <c r="AB27" s="54"/>
      <c r="AC27" s="54"/>
    </row>
    <row r="28" spans="1:29" s="57" customFormat="1" ht="38.25">
      <c r="A28" s="51">
        <v>22</v>
      </c>
      <c r="B28" s="51" t="s">
        <v>154</v>
      </c>
      <c r="C28" s="51" t="s">
        <v>446</v>
      </c>
      <c r="D28" s="51" t="s">
        <v>165</v>
      </c>
      <c r="E28" s="51" t="s">
        <v>447</v>
      </c>
      <c r="F28" s="51" t="s">
        <v>562</v>
      </c>
      <c r="G28" s="51" t="s">
        <v>563</v>
      </c>
      <c r="H28" s="51" t="s">
        <v>448</v>
      </c>
      <c r="I28" s="51">
        <v>7.249999999185093</v>
      </c>
      <c r="J28" s="51" t="s">
        <v>446</v>
      </c>
      <c r="K28" s="51"/>
      <c r="L28" s="51"/>
      <c r="M28" s="51">
        <v>5</v>
      </c>
      <c r="N28" s="51">
        <v>0</v>
      </c>
      <c r="O28" s="51">
        <v>0</v>
      </c>
      <c r="P28" s="51">
        <v>5</v>
      </c>
      <c r="Q28" s="51">
        <v>0</v>
      </c>
      <c r="R28" s="51">
        <v>0</v>
      </c>
      <c r="S28" s="51">
        <v>0</v>
      </c>
      <c r="T28" s="51">
        <v>5</v>
      </c>
      <c r="U28" s="51">
        <v>0</v>
      </c>
      <c r="V28" s="51">
        <v>70</v>
      </c>
      <c r="W28" s="51"/>
      <c r="X28" s="51"/>
      <c r="Y28" s="51"/>
      <c r="Z28" s="51"/>
      <c r="AA28" s="51">
        <v>1</v>
      </c>
      <c r="AB28" s="52"/>
      <c r="AC28" s="54"/>
    </row>
    <row r="29" spans="1:29" s="57" customFormat="1" ht="38.25">
      <c r="A29" s="51">
        <v>23</v>
      </c>
      <c r="B29" s="51" t="s">
        <v>154</v>
      </c>
      <c r="C29" s="51" t="s">
        <v>376</v>
      </c>
      <c r="D29" s="51" t="s">
        <v>564</v>
      </c>
      <c r="E29" s="51" t="s">
        <v>447</v>
      </c>
      <c r="F29" s="51" t="s">
        <v>565</v>
      </c>
      <c r="G29" s="51" t="s">
        <v>566</v>
      </c>
      <c r="H29" s="51" t="s">
        <v>450</v>
      </c>
      <c r="I29" s="51">
        <v>2.083333331916947</v>
      </c>
      <c r="J29" s="51" t="s">
        <v>451</v>
      </c>
      <c r="K29" s="51"/>
      <c r="L29" s="51" t="s">
        <v>567</v>
      </c>
      <c r="M29" s="51">
        <v>1</v>
      </c>
      <c r="N29" s="51">
        <v>0</v>
      </c>
      <c r="O29" s="51">
        <v>1</v>
      </c>
      <c r="P29" s="51">
        <v>0</v>
      </c>
      <c r="Q29" s="51">
        <v>0</v>
      </c>
      <c r="R29" s="51">
        <v>0</v>
      </c>
      <c r="S29" s="51">
        <v>1</v>
      </c>
      <c r="T29" s="51">
        <v>0</v>
      </c>
      <c r="U29" s="51">
        <v>0</v>
      </c>
      <c r="V29" s="51">
        <v>1100</v>
      </c>
      <c r="W29" s="51"/>
      <c r="X29" s="51" t="s">
        <v>568</v>
      </c>
      <c r="Y29" s="51" t="s">
        <v>467</v>
      </c>
      <c r="Z29" s="51" t="s">
        <v>453</v>
      </c>
      <c r="AA29" s="51">
        <v>1</v>
      </c>
      <c r="AB29" s="52">
        <f>I29*V29</f>
        <v>2291.6666651086416</v>
      </c>
      <c r="AC29" s="54"/>
    </row>
    <row r="30" spans="1:29" s="57" customFormat="1" ht="38.25">
      <c r="A30" s="51">
        <v>24</v>
      </c>
      <c r="B30" s="51" t="s">
        <v>154</v>
      </c>
      <c r="C30" s="51" t="s">
        <v>376</v>
      </c>
      <c r="D30" s="51" t="s">
        <v>333</v>
      </c>
      <c r="E30" s="51" t="s">
        <v>454</v>
      </c>
      <c r="F30" s="51" t="s">
        <v>569</v>
      </c>
      <c r="G30" s="51" t="s">
        <v>570</v>
      </c>
      <c r="H30" s="51" t="s">
        <v>448</v>
      </c>
      <c r="I30" s="51">
        <v>2.083333334361669</v>
      </c>
      <c r="J30" s="51" t="s">
        <v>376</v>
      </c>
      <c r="K30" s="51"/>
      <c r="L30" s="51"/>
      <c r="M30" s="51">
        <v>112</v>
      </c>
      <c r="N30" s="51">
        <v>0</v>
      </c>
      <c r="O30" s="51">
        <v>0</v>
      </c>
      <c r="P30" s="51">
        <v>112</v>
      </c>
      <c r="Q30" s="51">
        <v>0</v>
      </c>
      <c r="R30" s="51">
        <v>0</v>
      </c>
      <c r="S30" s="51">
        <v>0</v>
      </c>
      <c r="T30" s="51">
        <v>112</v>
      </c>
      <c r="U30" s="51">
        <v>0</v>
      </c>
      <c r="V30" s="51">
        <v>145</v>
      </c>
      <c r="W30" s="51"/>
      <c r="X30" s="51"/>
      <c r="Y30" s="51"/>
      <c r="Z30" s="51"/>
      <c r="AA30" s="51">
        <v>1</v>
      </c>
      <c r="AB30" s="52"/>
      <c r="AC30" s="54"/>
    </row>
    <row r="31" spans="1:29" s="57" customFormat="1" ht="38.25">
      <c r="A31" s="51">
        <v>25</v>
      </c>
      <c r="B31" s="51" t="s">
        <v>154</v>
      </c>
      <c r="C31" s="51" t="s">
        <v>376</v>
      </c>
      <c r="D31" s="51" t="s">
        <v>306</v>
      </c>
      <c r="E31" s="51" t="s">
        <v>454</v>
      </c>
      <c r="F31" s="51" t="s">
        <v>571</v>
      </c>
      <c r="G31" s="51" t="s">
        <v>572</v>
      </c>
      <c r="H31" s="51" t="s">
        <v>448</v>
      </c>
      <c r="I31" s="51">
        <v>1.833333333546761</v>
      </c>
      <c r="J31" s="51" t="s">
        <v>376</v>
      </c>
      <c r="K31" s="51"/>
      <c r="L31" s="51"/>
      <c r="M31" s="51">
        <v>35</v>
      </c>
      <c r="N31" s="51">
        <v>0</v>
      </c>
      <c r="O31" s="51">
        <v>0</v>
      </c>
      <c r="P31" s="51">
        <v>35</v>
      </c>
      <c r="Q31" s="51">
        <v>0</v>
      </c>
      <c r="R31" s="51">
        <v>0</v>
      </c>
      <c r="S31" s="51">
        <v>0</v>
      </c>
      <c r="T31" s="51">
        <v>35</v>
      </c>
      <c r="U31" s="51">
        <v>0</v>
      </c>
      <c r="V31" s="51">
        <v>55</v>
      </c>
      <c r="W31" s="51"/>
      <c r="X31" s="51"/>
      <c r="Y31" s="51"/>
      <c r="Z31" s="51"/>
      <c r="AA31" s="51">
        <v>1</v>
      </c>
      <c r="AB31" s="52"/>
      <c r="AC31" s="54"/>
    </row>
    <row r="32" spans="1:29" s="57" customFormat="1" ht="38.25">
      <c r="A32" s="51">
        <v>26</v>
      </c>
      <c r="B32" s="51" t="s">
        <v>154</v>
      </c>
      <c r="C32" s="51" t="s">
        <v>376</v>
      </c>
      <c r="D32" s="51" t="s">
        <v>177</v>
      </c>
      <c r="E32" s="51" t="s">
        <v>454</v>
      </c>
      <c r="F32" s="51" t="s">
        <v>573</v>
      </c>
      <c r="G32" s="51" t="s">
        <v>574</v>
      </c>
      <c r="H32" s="51" t="s">
        <v>448</v>
      </c>
      <c r="I32" s="51">
        <v>3</v>
      </c>
      <c r="J32" s="51" t="s">
        <v>376</v>
      </c>
      <c r="K32" s="51"/>
      <c r="L32" s="51"/>
      <c r="M32" s="51">
        <v>30</v>
      </c>
      <c r="N32" s="51">
        <v>0</v>
      </c>
      <c r="O32" s="51">
        <v>0</v>
      </c>
      <c r="P32" s="51">
        <v>30</v>
      </c>
      <c r="Q32" s="51">
        <v>0</v>
      </c>
      <c r="R32" s="51">
        <v>0</v>
      </c>
      <c r="S32" s="51">
        <v>0</v>
      </c>
      <c r="T32" s="51">
        <v>30</v>
      </c>
      <c r="U32" s="51">
        <v>0</v>
      </c>
      <c r="V32" s="51">
        <v>50</v>
      </c>
      <c r="W32" s="51"/>
      <c r="X32" s="51"/>
      <c r="Y32" s="51"/>
      <c r="Z32" s="51"/>
      <c r="AA32" s="51">
        <v>1</v>
      </c>
      <c r="AB32" s="52"/>
      <c r="AC32" s="54"/>
    </row>
    <row r="33" spans="1:29" s="57" customFormat="1" ht="38.25">
      <c r="A33" s="51">
        <v>27</v>
      </c>
      <c r="B33" s="51" t="s">
        <v>154</v>
      </c>
      <c r="C33" s="51" t="s">
        <v>376</v>
      </c>
      <c r="D33" s="51" t="s">
        <v>315</v>
      </c>
      <c r="E33" s="51" t="s">
        <v>454</v>
      </c>
      <c r="F33" s="51" t="s">
        <v>575</v>
      </c>
      <c r="G33" s="51" t="s">
        <v>576</v>
      </c>
      <c r="H33" s="51" t="s">
        <v>448</v>
      </c>
      <c r="I33" s="51">
        <v>1.416666664823424</v>
      </c>
      <c r="J33" s="51" t="s">
        <v>376</v>
      </c>
      <c r="K33" s="51"/>
      <c r="L33" s="51"/>
      <c r="M33" s="51">
        <v>20</v>
      </c>
      <c r="N33" s="51">
        <v>0</v>
      </c>
      <c r="O33" s="51">
        <v>0</v>
      </c>
      <c r="P33" s="51">
        <v>20</v>
      </c>
      <c r="Q33" s="51">
        <v>0</v>
      </c>
      <c r="R33" s="51">
        <v>0</v>
      </c>
      <c r="S33" s="51">
        <v>0</v>
      </c>
      <c r="T33" s="51">
        <v>20</v>
      </c>
      <c r="U33" s="51">
        <v>0</v>
      </c>
      <c r="V33" s="51">
        <v>30</v>
      </c>
      <c r="W33" s="51"/>
      <c r="X33" s="51"/>
      <c r="Y33" s="51"/>
      <c r="Z33" s="51"/>
      <c r="AA33" s="51">
        <v>1</v>
      </c>
      <c r="AB33" s="52"/>
      <c r="AC33" s="54"/>
    </row>
    <row r="34" spans="1:29" s="57" customFormat="1" ht="38.25">
      <c r="A34" s="51">
        <v>28</v>
      </c>
      <c r="B34" s="51" t="s">
        <v>154</v>
      </c>
      <c r="C34" s="51" t="s">
        <v>446</v>
      </c>
      <c r="D34" s="51" t="s">
        <v>193</v>
      </c>
      <c r="E34" s="51" t="s">
        <v>447</v>
      </c>
      <c r="F34" s="51" t="s">
        <v>577</v>
      </c>
      <c r="G34" s="51" t="s">
        <v>578</v>
      </c>
      <c r="H34" s="51" t="s">
        <v>448</v>
      </c>
      <c r="I34" s="51">
        <v>2.666666668723337</v>
      </c>
      <c r="J34" s="51" t="s">
        <v>446</v>
      </c>
      <c r="K34" s="51"/>
      <c r="L34" s="51"/>
      <c r="M34" s="51">
        <v>10</v>
      </c>
      <c r="N34" s="51">
        <v>0</v>
      </c>
      <c r="O34" s="51">
        <v>0</v>
      </c>
      <c r="P34" s="51">
        <v>10</v>
      </c>
      <c r="Q34" s="51">
        <v>0</v>
      </c>
      <c r="R34" s="51">
        <v>0</v>
      </c>
      <c r="S34" s="51">
        <v>0</v>
      </c>
      <c r="T34" s="51">
        <v>10</v>
      </c>
      <c r="U34" s="51">
        <v>0</v>
      </c>
      <c r="V34" s="51">
        <v>350</v>
      </c>
      <c r="W34" s="51"/>
      <c r="X34" s="51"/>
      <c r="Y34" s="51"/>
      <c r="Z34" s="51"/>
      <c r="AA34" s="51">
        <v>1</v>
      </c>
      <c r="AB34" s="52"/>
      <c r="AC34" s="54"/>
    </row>
    <row r="35" spans="1:29" s="57" customFormat="1" ht="38.25">
      <c r="A35" s="51">
        <v>29</v>
      </c>
      <c r="B35" s="51" t="s">
        <v>154</v>
      </c>
      <c r="C35" s="51" t="s">
        <v>376</v>
      </c>
      <c r="D35" s="51" t="s">
        <v>275</v>
      </c>
      <c r="E35" s="51" t="s">
        <v>447</v>
      </c>
      <c r="F35" s="51" t="s">
        <v>579</v>
      </c>
      <c r="G35" s="51" t="s">
        <v>580</v>
      </c>
      <c r="H35" s="51" t="s">
        <v>448</v>
      </c>
      <c r="I35" s="51">
        <v>3</v>
      </c>
      <c r="J35" s="51" t="s">
        <v>446</v>
      </c>
      <c r="K35" s="51"/>
      <c r="L35" s="51"/>
      <c r="M35" s="51">
        <v>116</v>
      </c>
      <c r="N35" s="51">
        <v>0</v>
      </c>
      <c r="O35" s="51">
        <v>0</v>
      </c>
      <c r="P35" s="51">
        <v>116</v>
      </c>
      <c r="Q35" s="51">
        <v>0</v>
      </c>
      <c r="R35" s="51">
        <v>0</v>
      </c>
      <c r="S35" s="51">
        <v>0</v>
      </c>
      <c r="T35" s="51">
        <v>116</v>
      </c>
      <c r="U35" s="51">
        <v>0</v>
      </c>
      <c r="V35" s="51">
        <v>146</v>
      </c>
      <c r="W35" s="51"/>
      <c r="X35" s="51"/>
      <c r="Y35" s="51"/>
      <c r="Z35" s="51"/>
      <c r="AA35" s="51">
        <v>1</v>
      </c>
      <c r="AB35" s="52"/>
      <c r="AC35" s="54"/>
    </row>
    <row r="36" spans="1:29" s="57" customFormat="1" ht="38.25">
      <c r="A36" s="51">
        <v>30</v>
      </c>
      <c r="B36" s="51" t="s">
        <v>154</v>
      </c>
      <c r="C36" s="51" t="s">
        <v>376</v>
      </c>
      <c r="D36" s="51" t="s">
        <v>254</v>
      </c>
      <c r="E36" s="51" t="s">
        <v>454</v>
      </c>
      <c r="F36" s="51" t="s">
        <v>581</v>
      </c>
      <c r="G36" s="51" t="s">
        <v>582</v>
      </c>
      <c r="H36" s="51" t="s">
        <v>448</v>
      </c>
      <c r="I36" s="51">
        <v>1.5</v>
      </c>
      <c r="J36" s="51" t="s">
        <v>376</v>
      </c>
      <c r="K36" s="51"/>
      <c r="L36" s="51"/>
      <c r="M36" s="51">
        <v>20</v>
      </c>
      <c r="N36" s="51">
        <v>0</v>
      </c>
      <c r="O36" s="51">
        <v>0</v>
      </c>
      <c r="P36" s="51">
        <v>20</v>
      </c>
      <c r="Q36" s="51">
        <v>0</v>
      </c>
      <c r="R36" s="51">
        <v>0</v>
      </c>
      <c r="S36" s="51">
        <v>0</v>
      </c>
      <c r="T36" s="51">
        <v>20</v>
      </c>
      <c r="U36" s="51">
        <v>0</v>
      </c>
      <c r="V36" s="51">
        <v>30</v>
      </c>
      <c r="W36" s="51"/>
      <c r="X36" s="51"/>
      <c r="Y36" s="51"/>
      <c r="Z36" s="51"/>
      <c r="AA36" s="51">
        <v>1</v>
      </c>
      <c r="AB36" s="52"/>
      <c r="AC36" s="54"/>
    </row>
    <row r="37" spans="1:29" s="57" customFormat="1" ht="38.25">
      <c r="A37" s="51">
        <v>31</v>
      </c>
      <c r="B37" s="51" t="s">
        <v>154</v>
      </c>
      <c r="C37" s="51" t="s">
        <v>446</v>
      </c>
      <c r="D37" s="51" t="s">
        <v>165</v>
      </c>
      <c r="E37" s="51" t="s">
        <v>447</v>
      </c>
      <c r="F37" s="51" t="s">
        <v>583</v>
      </c>
      <c r="G37" s="51" t="s">
        <v>584</v>
      </c>
      <c r="H37" s="51" t="s">
        <v>448</v>
      </c>
      <c r="I37" s="51">
        <v>3.833333332731854</v>
      </c>
      <c r="J37" s="51" t="s">
        <v>446</v>
      </c>
      <c r="K37" s="51">
        <v>0</v>
      </c>
      <c r="L37" s="51">
        <v>0</v>
      </c>
      <c r="M37" s="51">
        <v>4</v>
      </c>
      <c r="N37" s="51">
        <v>0</v>
      </c>
      <c r="O37" s="51">
        <v>0</v>
      </c>
      <c r="P37" s="51">
        <v>4</v>
      </c>
      <c r="Q37" s="51">
        <v>0</v>
      </c>
      <c r="R37" s="51">
        <v>0</v>
      </c>
      <c r="S37" s="51">
        <v>0</v>
      </c>
      <c r="T37" s="51">
        <v>4</v>
      </c>
      <c r="U37" s="51">
        <v>0</v>
      </c>
      <c r="V37" s="51">
        <v>85</v>
      </c>
      <c r="W37" s="51"/>
      <c r="X37" s="51"/>
      <c r="Y37" s="51"/>
      <c r="Z37" s="51"/>
      <c r="AA37" s="51">
        <v>1</v>
      </c>
      <c r="AB37" s="52"/>
      <c r="AC37" s="54"/>
    </row>
    <row r="38" spans="1:29" s="57" customFormat="1" ht="38.25">
      <c r="A38" s="51">
        <v>32</v>
      </c>
      <c r="B38" s="51" t="s">
        <v>154</v>
      </c>
      <c r="C38" s="51" t="s">
        <v>376</v>
      </c>
      <c r="D38" s="51" t="s">
        <v>333</v>
      </c>
      <c r="E38" s="51" t="s">
        <v>454</v>
      </c>
      <c r="F38" s="51" t="s">
        <v>585</v>
      </c>
      <c r="G38" s="51" t="s">
        <v>586</v>
      </c>
      <c r="H38" s="51" t="s">
        <v>448</v>
      </c>
      <c r="I38" s="51">
        <v>2.583333333721384</v>
      </c>
      <c r="J38" s="51" t="s">
        <v>376</v>
      </c>
      <c r="K38" s="51">
        <v>0</v>
      </c>
      <c r="L38" s="51">
        <v>0</v>
      </c>
      <c r="M38" s="51">
        <v>36</v>
      </c>
      <c r="N38" s="51">
        <v>0</v>
      </c>
      <c r="O38" s="51">
        <v>0</v>
      </c>
      <c r="P38" s="51">
        <v>36</v>
      </c>
      <c r="Q38" s="51">
        <v>0</v>
      </c>
      <c r="R38" s="51">
        <v>0</v>
      </c>
      <c r="S38" s="51">
        <v>0</v>
      </c>
      <c r="T38" s="51">
        <v>36</v>
      </c>
      <c r="U38" s="51">
        <v>0</v>
      </c>
      <c r="V38" s="51">
        <v>45</v>
      </c>
      <c r="W38" s="51"/>
      <c r="X38" s="51"/>
      <c r="Y38" s="51"/>
      <c r="Z38" s="51"/>
      <c r="AA38" s="51">
        <v>1</v>
      </c>
      <c r="AB38" s="52"/>
      <c r="AC38" s="54"/>
    </row>
    <row r="39" spans="1:29" s="57" customFormat="1" ht="38.25">
      <c r="A39" s="51">
        <v>33</v>
      </c>
      <c r="B39" s="51" t="s">
        <v>154</v>
      </c>
      <c r="C39" s="51" t="s">
        <v>376</v>
      </c>
      <c r="D39" s="51" t="s">
        <v>587</v>
      </c>
      <c r="E39" s="51" t="s">
        <v>454</v>
      </c>
      <c r="F39" s="51" t="s">
        <v>588</v>
      </c>
      <c r="G39" s="51" t="s">
        <v>589</v>
      </c>
      <c r="H39" s="51" t="s">
        <v>448</v>
      </c>
      <c r="I39" s="51">
        <v>1.416666667268146</v>
      </c>
      <c r="J39" s="51" t="s">
        <v>376</v>
      </c>
      <c r="K39" s="51">
        <v>0</v>
      </c>
      <c r="L39" s="51">
        <v>0</v>
      </c>
      <c r="M39" s="51">
        <v>31</v>
      </c>
      <c r="N39" s="51">
        <v>0</v>
      </c>
      <c r="O39" s="51">
        <v>0</v>
      </c>
      <c r="P39" s="51">
        <v>31</v>
      </c>
      <c r="Q39" s="51">
        <v>0</v>
      </c>
      <c r="R39" s="51">
        <v>0</v>
      </c>
      <c r="S39" s="51">
        <v>0</v>
      </c>
      <c r="T39" s="51">
        <v>31</v>
      </c>
      <c r="U39" s="51">
        <v>0</v>
      </c>
      <c r="V39" s="51">
        <v>40</v>
      </c>
      <c r="W39" s="51"/>
      <c r="X39" s="51"/>
      <c r="Y39" s="51"/>
      <c r="Z39" s="51"/>
      <c r="AA39" s="51">
        <v>1</v>
      </c>
      <c r="AB39" s="52"/>
      <c r="AC39" s="54"/>
    </row>
    <row r="40" spans="1:29" s="57" customFormat="1" ht="38.25">
      <c r="A40" s="51">
        <v>34</v>
      </c>
      <c r="B40" s="51" t="s">
        <v>154</v>
      </c>
      <c r="C40" s="51" t="s">
        <v>376</v>
      </c>
      <c r="D40" s="51" t="s">
        <v>167</v>
      </c>
      <c r="E40" s="51" t="s">
        <v>454</v>
      </c>
      <c r="F40" s="51" t="s">
        <v>590</v>
      </c>
      <c r="G40" s="51" t="s">
        <v>591</v>
      </c>
      <c r="H40" s="51" t="s">
        <v>448</v>
      </c>
      <c r="I40" s="51">
        <v>0.9166666654637083</v>
      </c>
      <c r="J40" s="51" t="s">
        <v>376</v>
      </c>
      <c r="K40" s="51">
        <v>0</v>
      </c>
      <c r="L40" s="51">
        <v>0</v>
      </c>
      <c r="M40" s="51">
        <v>35</v>
      </c>
      <c r="N40" s="51">
        <v>0</v>
      </c>
      <c r="O40" s="51">
        <v>0</v>
      </c>
      <c r="P40" s="51">
        <v>35</v>
      </c>
      <c r="Q40" s="51">
        <v>0</v>
      </c>
      <c r="R40" s="51">
        <v>0</v>
      </c>
      <c r="S40" s="51">
        <v>0</v>
      </c>
      <c r="T40" s="51">
        <v>35</v>
      </c>
      <c r="U40" s="51">
        <v>0</v>
      </c>
      <c r="V40" s="51">
        <v>45</v>
      </c>
      <c r="W40" s="51"/>
      <c r="X40" s="51"/>
      <c r="Y40" s="51"/>
      <c r="Z40" s="51"/>
      <c r="AA40" s="51">
        <v>1</v>
      </c>
      <c r="AB40" s="52"/>
      <c r="AC40" s="54"/>
    </row>
    <row r="41" spans="1:29" s="57" customFormat="1" ht="38.25">
      <c r="A41" s="51">
        <v>35</v>
      </c>
      <c r="B41" s="51" t="s">
        <v>154</v>
      </c>
      <c r="C41" s="51" t="s">
        <v>446</v>
      </c>
      <c r="D41" s="51" t="s">
        <v>182</v>
      </c>
      <c r="E41" s="51" t="s">
        <v>454</v>
      </c>
      <c r="F41" s="51" t="s">
        <v>592</v>
      </c>
      <c r="G41" s="51" t="s">
        <v>593</v>
      </c>
      <c r="H41" s="51" t="s">
        <v>448</v>
      </c>
      <c r="I41" s="51">
        <v>2.333333332731854</v>
      </c>
      <c r="J41" s="51" t="s">
        <v>446</v>
      </c>
      <c r="K41" s="51">
        <v>0</v>
      </c>
      <c r="L41" s="51">
        <v>0</v>
      </c>
      <c r="M41" s="51">
        <v>19</v>
      </c>
      <c r="N41" s="51">
        <v>0</v>
      </c>
      <c r="O41" s="51">
        <v>0</v>
      </c>
      <c r="P41" s="51">
        <v>19</v>
      </c>
      <c r="Q41" s="51">
        <v>0</v>
      </c>
      <c r="R41" s="51">
        <v>0</v>
      </c>
      <c r="S41" s="51">
        <v>0</v>
      </c>
      <c r="T41" s="51">
        <v>19</v>
      </c>
      <c r="U41" s="51">
        <v>0</v>
      </c>
      <c r="V41" s="51">
        <v>28</v>
      </c>
      <c r="W41" s="51"/>
      <c r="X41" s="51"/>
      <c r="Y41" s="51"/>
      <c r="Z41" s="51"/>
      <c r="AA41" s="51">
        <v>1</v>
      </c>
      <c r="AB41" s="52"/>
      <c r="AC41" s="54"/>
    </row>
    <row r="42" spans="1:29" s="57" customFormat="1" ht="51">
      <c r="A42" s="51">
        <v>36</v>
      </c>
      <c r="B42" s="51" t="s">
        <v>154</v>
      </c>
      <c r="C42" s="51" t="s">
        <v>376</v>
      </c>
      <c r="D42" s="51" t="s">
        <v>594</v>
      </c>
      <c r="E42" s="51" t="s">
        <v>447</v>
      </c>
      <c r="F42" s="51" t="s">
        <v>595</v>
      </c>
      <c r="G42" s="51" t="s">
        <v>596</v>
      </c>
      <c r="H42" s="51" t="s">
        <v>450</v>
      </c>
      <c r="I42" s="51">
        <v>0.08</v>
      </c>
      <c r="J42" s="51" t="s">
        <v>451</v>
      </c>
      <c r="K42" s="51">
        <v>0</v>
      </c>
      <c r="L42" s="51" t="s">
        <v>597</v>
      </c>
      <c r="M42" s="51">
        <v>159</v>
      </c>
      <c r="N42" s="51">
        <v>0</v>
      </c>
      <c r="O42" s="51">
        <v>2</v>
      </c>
      <c r="P42" s="51">
        <v>157</v>
      </c>
      <c r="Q42" s="51">
        <v>0</v>
      </c>
      <c r="R42" s="51">
        <v>0</v>
      </c>
      <c r="S42" s="51">
        <v>1</v>
      </c>
      <c r="T42" s="51">
        <v>158</v>
      </c>
      <c r="U42" s="51">
        <v>0</v>
      </c>
      <c r="V42" s="51">
        <v>249</v>
      </c>
      <c r="W42" s="51"/>
      <c r="X42" s="51" t="s">
        <v>598</v>
      </c>
      <c r="Y42" s="51" t="s">
        <v>452</v>
      </c>
      <c r="Z42" s="51" t="s">
        <v>461</v>
      </c>
      <c r="AA42" s="51">
        <v>1</v>
      </c>
      <c r="AB42" s="52">
        <f aca="true" t="shared" si="0" ref="AB42:AB48">I42*V42</f>
        <v>19.92</v>
      </c>
      <c r="AC42" s="54"/>
    </row>
    <row r="43" spans="1:29" s="57" customFormat="1" ht="38.25">
      <c r="A43" s="51">
        <v>37</v>
      </c>
      <c r="B43" s="51" t="s">
        <v>154</v>
      </c>
      <c r="C43" s="51" t="s">
        <v>376</v>
      </c>
      <c r="D43" s="51" t="s">
        <v>459</v>
      </c>
      <c r="E43" s="51" t="s">
        <v>447</v>
      </c>
      <c r="F43" s="51" t="s">
        <v>599</v>
      </c>
      <c r="G43" s="51" t="s">
        <v>600</v>
      </c>
      <c r="H43" s="51" t="s">
        <v>450</v>
      </c>
      <c r="I43" s="51">
        <v>1.25</v>
      </c>
      <c r="J43" s="51" t="s">
        <v>451</v>
      </c>
      <c r="K43" s="51">
        <v>0</v>
      </c>
      <c r="L43" s="51">
        <v>0</v>
      </c>
      <c r="M43" s="51">
        <v>60</v>
      </c>
      <c r="N43" s="51">
        <v>0</v>
      </c>
      <c r="O43" s="51">
        <v>0</v>
      </c>
      <c r="P43" s="51">
        <v>60</v>
      </c>
      <c r="Q43" s="51">
        <v>0</v>
      </c>
      <c r="R43" s="51">
        <v>0</v>
      </c>
      <c r="S43" s="51">
        <v>0</v>
      </c>
      <c r="T43" s="51">
        <v>60</v>
      </c>
      <c r="U43" s="51">
        <v>0</v>
      </c>
      <c r="V43" s="51">
        <v>210</v>
      </c>
      <c r="W43" s="51"/>
      <c r="X43" s="51" t="s">
        <v>601</v>
      </c>
      <c r="Y43" s="51" t="s">
        <v>467</v>
      </c>
      <c r="Z43" s="51" t="s">
        <v>453</v>
      </c>
      <c r="AA43" s="51">
        <v>1</v>
      </c>
      <c r="AB43" s="52">
        <f t="shared" si="0"/>
        <v>262.5</v>
      </c>
      <c r="AC43" s="54"/>
    </row>
    <row r="44" spans="1:29" s="57" customFormat="1" ht="38.25">
      <c r="A44" s="51">
        <v>38</v>
      </c>
      <c r="B44" s="51" t="s">
        <v>154</v>
      </c>
      <c r="C44" s="51" t="s">
        <v>376</v>
      </c>
      <c r="D44" s="51" t="s">
        <v>466</v>
      </c>
      <c r="E44" s="51" t="s">
        <v>447</v>
      </c>
      <c r="F44" s="51" t="s">
        <v>602</v>
      </c>
      <c r="G44" s="51" t="s">
        <v>603</v>
      </c>
      <c r="H44" s="51" t="s">
        <v>450</v>
      </c>
      <c r="I44" s="51">
        <v>0.08</v>
      </c>
      <c r="J44" s="51" t="s">
        <v>451</v>
      </c>
      <c r="K44" s="51">
        <v>0</v>
      </c>
      <c r="L44" s="51" t="s">
        <v>604</v>
      </c>
      <c r="M44" s="51">
        <v>105</v>
      </c>
      <c r="N44" s="51">
        <v>0</v>
      </c>
      <c r="O44" s="51">
        <v>1</v>
      </c>
      <c r="P44" s="51">
        <v>104</v>
      </c>
      <c r="Q44" s="51">
        <v>0</v>
      </c>
      <c r="R44" s="51">
        <v>0</v>
      </c>
      <c r="S44" s="51">
        <v>0</v>
      </c>
      <c r="T44" s="51">
        <v>105</v>
      </c>
      <c r="U44" s="51">
        <v>0</v>
      </c>
      <c r="V44" s="51">
        <v>720</v>
      </c>
      <c r="W44" s="51"/>
      <c r="X44" s="51" t="s">
        <v>605</v>
      </c>
      <c r="Y44" s="51" t="s">
        <v>467</v>
      </c>
      <c r="Z44" s="51" t="s">
        <v>461</v>
      </c>
      <c r="AA44" s="51">
        <v>1</v>
      </c>
      <c r="AB44" s="52">
        <f t="shared" si="0"/>
        <v>57.6</v>
      </c>
      <c r="AC44" s="54"/>
    </row>
    <row r="45" spans="1:29" s="57" customFormat="1" ht="38.25">
      <c r="A45" s="51">
        <v>39</v>
      </c>
      <c r="B45" s="51" t="s">
        <v>154</v>
      </c>
      <c r="C45" s="51" t="s">
        <v>376</v>
      </c>
      <c r="D45" s="51" t="s">
        <v>466</v>
      </c>
      <c r="E45" s="51" t="s">
        <v>447</v>
      </c>
      <c r="F45" s="51" t="s">
        <v>606</v>
      </c>
      <c r="G45" s="51" t="s">
        <v>607</v>
      </c>
      <c r="H45" s="51" t="s">
        <v>450</v>
      </c>
      <c r="I45" s="51">
        <v>0.08</v>
      </c>
      <c r="J45" s="51" t="s">
        <v>451</v>
      </c>
      <c r="K45" s="51">
        <v>0</v>
      </c>
      <c r="L45" s="51" t="s">
        <v>604</v>
      </c>
      <c r="M45" s="51">
        <v>105</v>
      </c>
      <c r="N45" s="51">
        <v>0</v>
      </c>
      <c r="O45" s="51">
        <v>1</v>
      </c>
      <c r="P45" s="51">
        <v>104</v>
      </c>
      <c r="Q45" s="51">
        <v>0</v>
      </c>
      <c r="R45" s="51">
        <v>0</v>
      </c>
      <c r="S45" s="51">
        <v>0</v>
      </c>
      <c r="T45" s="51">
        <v>105</v>
      </c>
      <c r="U45" s="51">
        <v>0</v>
      </c>
      <c r="V45" s="51">
        <v>720</v>
      </c>
      <c r="W45" s="51"/>
      <c r="X45" s="51" t="s">
        <v>608</v>
      </c>
      <c r="Y45" s="51" t="s">
        <v>467</v>
      </c>
      <c r="Z45" s="51" t="s">
        <v>461</v>
      </c>
      <c r="AA45" s="51">
        <v>1</v>
      </c>
      <c r="AB45" s="52">
        <f t="shared" si="0"/>
        <v>57.6</v>
      </c>
      <c r="AC45" s="54"/>
    </row>
    <row r="46" spans="1:29" s="57" customFormat="1" ht="38.25">
      <c r="A46" s="51">
        <v>40</v>
      </c>
      <c r="B46" s="51" t="s">
        <v>154</v>
      </c>
      <c r="C46" s="51" t="s">
        <v>376</v>
      </c>
      <c r="D46" s="51" t="s">
        <v>466</v>
      </c>
      <c r="E46" s="51" t="s">
        <v>447</v>
      </c>
      <c r="F46" s="51" t="s">
        <v>609</v>
      </c>
      <c r="G46" s="51" t="s">
        <v>610</v>
      </c>
      <c r="H46" s="51" t="s">
        <v>450</v>
      </c>
      <c r="I46" s="51">
        <v>0.12</v>
      </c>
      <c r="J46" s="51" t="s">
        <v>451</v>
      </c>
      <c r="K46" s="51">
        <v>0</v>
      </c>
      <c r="L46" s="51" t="s">
        <v>604</v>
      </c>
      <c r="M46" s="51">
        <v>105</v>
      </c>
      <c r="N46" s="51">
        <v>0</v>
      </c>
      <c r="O46" s="51">
        <v>1</v>
      </c>
      <c r="P46" s="51">
        <v>104</v>
      </c>
      <c r="Q46" s="51">
        <v>0</v>
      </c>
      <c r="R46" s="51">
        <v>0</v>
      </c>
      <c r="S46" s="51">
        <v>0</v>
      </c>
      <c r="T46" s="51">
        <v>105</v>
      </c>
      <c r="U46" s="51">
        <v>0</v>
      </c>
      <c r="V46" s="51">
        <v>720</v>
      </c>
      <c r="W46" s="51"/>
      <c r="X46" s="51" t="s">
        <v>611</v>
      </c>
      <c r="Y46" s="51" t="s">
        <v>467</v>
      </c>
      <c r="Z46" s="51" t="s">
        <v>461</v>
      </c>
      <c r="AA46" s="51">
        <v>1</v>
      </c>
      <c r="AB46" s="52">
        <f t="shared" si="0"/>
        <v>86.39999999999999</v>
      </c>
      <c r="AC46" s="54"/>
    </row>
    <row r="47" spans="1:29" s="57" customFormat="1" ht="38.25">
      <c r="A47" s="51">
        <v>41</v>
      </c>
      <c r="B47" s="51" t="s">
        <v>154</v>
      </c>
      <c r="C47" s="51" t="s">
        <v>376</v>
      </c>
      <c r="D47" s="51" t="s">
        <v>466</v>
      </c>
      <c r="E47" s="51" t="s">
        <v>447</v>
      </c>
      <c r="F47" s="51" t="s">
        <v>612</v>
      </c>
      <c r="G47" s="51" t="s">
        <v>613</v>
      </c>
      <c r="H47" s="51" t="s">
        <v>450</v>
      </c>
      <c r="I47" s="51">
        <v>0.18</v>
      </c>
      <c r="J47" s="51" t="s">
        <v>451</v>
      </c>
      <c r="K47" s="51">
        <v>0</v>
      </c>
      <c r="L47" s="51" t="s">
        <v>604</v>
      </c>
      <c r="M47" s="51">
        <v>105</v>
      </c>
      <c r="N47" s="51">
        <v>0</v>
      </c>
      <c r="O47" s="51">
        <v>1</v>
      </c>
      <c r="P47" s="51">
        <v>104</v>
      </c>
      <c r="Q47" s="51">
        <v>0</v>
      </c>
      <c r="R47" s="51">
        <v>0</v>
      </c>
      <c r="S47" s="51">
        <v>0</v>
      </c>
      <c r="T47" s="51">
        <v>105</v>
      </c>
      <c r="U47" s="51">
        <v>0</v>
      </c>
      <c r="V47" s="51">
        <v>720</v>
      </c>
      <c r="W47" s="51"/>
      <c r="X47" s="51" t="s">
        <v>614</v>
      </c>
      <c r="Y47" s="51" t="s">
        <v>452</v>
      </c>
      <c r="Z47" s="51" t="s">
        <v>461</v>
      </c>
      <c r="AA47" s="51">
        <v>1</v>
      </c>
      <c r="AB47" s="52">
        <f t="shared" si="0"/>
        <v>129.6</v>
      </c>
      <c r="AC47" s="54"/>
    </row>
    <row r="48" spans="1:29" s="57" customFormat="1" ht="38.25">
      <c r="A48" s="51">
        <v>42</v>
      </c>
      <c r="B48" s="51" t="s">
        <v>154</v>
      </c>
      <c r="C48" s="51" t="s">
        <v>376</v>
      </c>
      <c r="D48" s="51" t="s">
        <v>564</v>
      </c>
      <c r="E48" s="51" t="s">
        <v>447</v>
      </c>
      <c r="F48" s="51" t="s">
        <v>615</v>
      </c>
      <c r="G48" s="51" t="s">
        <v>616</v>
      </c>
      <c r="H48" s="51" t="s">
        <v>450</v>
      </c>
      <c r="I48" s="51">
        <v>1</v>
      </c>
      <c r="J48" s="51" t="s">
        <v>451</v>
      </c>
      <c r="K48" s="51">
        <v>0</v>
      </c>
      <c r="L48" s="51">
        <v>1</v>
      </c>
      <c r="M48" s="51">
        <v>1</v>
      </c>
      <c r="N48" s="51">
        <v>0</v>
      </c>
      <c r="O48" s="51">
        <v>1</v>
      </c>
      <c r="P48" s="51">
        <v>0</v>
      </c>
      <c r="Q48" s="51">
        <v>0</v>
      </c>
      <c r="R48" s="51">
        <v>0</v>
      </c>
      <c r="S48" s="51">
        <v>1</v>
      </c>
      <c r="T48" s="51">
        <v>0</v>
      </c>
      <c r="U48" s="51">
        <v>0</v>
      </c>
      <c r="V48" s="51">
        <v>1100</v>
      </c>
      <c r="W48" s="51"/>
      <c r="X48" s="51" t="s">
        <v>617</v>
      </c>
      <c r="Y48" s="51" t="s">
        <v>618</v>
      </c>
      <c r="Z48" s="51" t="s">
        <v>453</v>
      </c>
      <c r="AA48" s="51">
        <v>1</v>
      </c>
      <c r="AB48" s="52">
        <f t="shared" si="0"/>
        <v>1100</v>
      </c>
      <c r="AC48" s="54"/>
    </row>
    <row r="49" spans="1:29" s="57" customFormat="1" ht="38.25">
      <c r="A49" s="51">
        <v>43</v>
      </c>
      <c r="B49" s="51" t="s">
        <v>154</v>
      </c>
      <c r="C49" s="51" t="s">
        <v>446</v>
      </c>
      <c r="D49" s="51" t="s">
        <v>330</v>
      </c>
      <c r="E49" s="51" t="s">
        <v>454</v>
      </c>
      <c r="F49" s="51" t="s">
        <v>619</v>
      </c>
      <c r="G49" s="51" t="s">
        <v>620</v>
      </c>
      <c r="H49" s="51" t="s">
        <v>448</v>
      </c>
      <c r="I49" s="51">
        <v>0.8333333329064772</v>
      </c>
      <c r="J49" s="51" t="s">
        <v>376</v>
      </c>
      <c r="K49" s="51">
        <v>0</v>
      </c>
      <c r="L49" s="51">
        <v>0</v>
      </c>
      <c r="M49" s="51">
        <v>21</v>
      </c>
      <c r="N49" s="51">
        <v>0</v>
      </c>
      <c r="O49" s="51">
        <v>0</v>
      </c>
      <c r="P49" s="51">
        <v>21</v>
      </c>
      <c r="Q49" s="51">
        <v>0</v>
      </c>
      <c r="R49" s="51">
        <v>0</v>
      </c>
      <c r="S49" s="51">
        <v>0</v>
      </c>
      <c r="T49" s="51">
        <v>21</v>
      </c>
      <c r="U49" s="51">
        <v>0</v>
      </c>
      <c r="V49" s="51">
        <v>30</v>
      </c>
      <c r="W49" s="51"/>
      <c r="X49" s="51"/>
      <c r="Y49" s="51"/>
      <c r="Z49" s="51"/>
      <c r="AA49" s="51">
        <v>1</v>
      </c>
      <c r="AB49" s="52"/>
      <c r="AC49" s="54"/>
    </row>
    <row r="50" spans="1:29" s="57" customFormat="1" ht="38.25">
      <c r="A50" s="51">
        <v>44</v>
      </c>
      <c r="B50" s="51" t="s">
        <v>154</v>
      </c>
      <c r="C50" s="51" t="s">
        <v>376</v>
      </c>
      <c r="D50" s="51" t="s">
        <v>472</v>
      </c>
      <c r="E50" s="51" t="s">
        <v>447</v>
      </c>
      <c r="F50" s="51" t="s">
        <v>621</v>
      </c>
      <c r="G50" s="51" t="s">
        <v>622</v>
      </c>
      <c r="H50" s="51" t="s">
        <v>450</v>
      </c>
      <c r="I50" s="51">
        <v>0.6000000000349246</v>
      </c>
      <c r="J50" s="51" t="s">
        <v>451</v>
      </c>
      <c r="K50" s="51">
        <v>0</v>
      </c>
      <c r="L50" s="51">
        <v>0</v>
      </c>
      <c r="M50" s="51">
        <v>34</v>
      </c>
      <c r="N50" s="51">
        <v>0</v>
      </c>
      <c r="O50" s="51">
        <v>0</v>
      </c>
      <c r="P50" s="51">
        <v>34</v>
      </c>
      <c r="Q50" s="51">
        <v>0</v>
      </c>
      <c r="R50" s="51">
        <v>0</v>
      </c>
      <c r="S50" s="51">
        <v>0</v>
      </c>
      <c r="T50" s="51">
        <v>34</v>
      </c>
      <c r="U50" s="51">
        <v>0</v>
      </c>
      <c r="V50" s="51">
        <v>45</v>
      </c>
      <c r="W50" s="51"/>
      <c r="X50" s="51" t="s">
        <v>623</v>
      </c>
      <c r="Y50" s="51" t="s">
        <v>467</v>
      </c>
      <c r="Z50" s="51" t="s">
        <v>461</v>
      </c>
      <c r="AA50" s="51">
        <v>1</v>
      </c>
      <c r="AB50" s="52">
        <f aca="true" t="shared" si="1" ref="AB50:AB63">I50*V50</f>
        <v>27.000000001571607</v>
      </c>
      <c r="AC50" s="54"/>
    </row>
    <row r="51" spans="1:29" s="57" customFormat="1" ht="38.25">
      <c r="A51" s="51">
        <v>45</v>
      </c>
      <c r="B51" s="51" t="s">
        <v>154</v>
      </c>
      <c r="C51" s="51" t="s">
        <v>376</v>
      </c>
      <c r="D51" s="51" t="s">
        <v>449</v>
      </c>
      <c r="E51" s="51" t="s">
        <v>447</v>
      </c>
      <c r="F51" s="51" t="s">
        <v>621</v>
      </c>
      <c r="G51" s="51" t="s">
        <v>624</v>
      </c>
      <c r="H51" s="51" t="s">
        <v>450</v>
      </c>
      <c r="I51" s="51">
        <v>0.5333333328017034</v>
      </c>
      <c r="J51" s="51" t="s">
        <v>451</v>
      </c>
      <c r="K51" s="51">
        <v>0</v>
      </c>
      <c r="L51" s="51">
        <v>0</v>
      </c>
      <c r="M51" s="51">
        <v>58</v>
      </c>
      <c r="N51" s="51">
        <v>0</v>
      </c>
      <c r="O51" s="51">
        <v>0</v>
      </c>
      <c r="P51" s="51">
        <v>58</v>
      </c>
      <c r="Q51" s="51">
        <v>0</v>
      </c>
      <c r="R51" s="51">
        <v>0</v>
      </c>
      <c r="S51" s="51">
        <v>4</v>
      </c>
      <c r="T51" s="51">
        <v>54</v>
      </c>
      <c r="U51" s="51">
        <v>0</v>
      </c>
      <c r="V51" s="51">
        <v>540</v>
      </c>
      <c r="W51" s="51"/>
      <c r="X51" s="51" t="s">
        <v>625</v>
      </c>
      <c r="Y51" s="51" t="s">
        <v>467</v>
      </c>
      <c r="Z51" s="51" t="s">
        <v>461</v>
      </c>
      <c r="AA51" s="51">
        <v>1</v>
      </c>
      <c r="AB51" s="52">
        <f t="shared" si="1"/>
        <v>287.9999997129198</v>
      </c>
      <c r="AC51" s="54"/>
    </row>
    <row r="52" spans="1:29" s="57" customFormat="1" ht="38.25">
      <c r="A52" s="51">
        <v>46</v>
      </c>
      <c r="B52" s="51" t="s">
        <v>154</v>
      </c>
      <c r="C52" s="51" t="s">
        <v>376</v>
      </c>
      <c r="D52" s="51" t="s">
        <v>462</v>
      </c>
      <c r="E52" s="51" t="s">
        <v>447</v>
      </c>
      <c r="F52" s="51" t="s">
        <v>621</v>
      </c>
      <c r="G52" s="51" t="s">
        <v>626</v>
      </c>
      <c r="H52" s="51" t="s">
        <v>450</v>
      </c>
      <c r="I52" s="51">
        <v>0.3500000016647391</v>
      </c>
      <c r="J52" s="51" t="s">
        <v>451</v>
      </c>
      <c r="K52" s="51">
        <v>0</v>
      </c>
      <c r="L52" s="51">
        <v>0</v>
      </c>
      <c r="M52" s="51">
        <v>46</v>
      </c>
      <c r="N52" s="51">
        <v>0</v>
      </c>
      <c r="O52" s="51">
        <v>0</v>
      </c>
      <c r="P52" s="51">
        <v>46</v>
      </c>
      <c r="Q52" s="51">
        <v>0</v>
      </c>
      <c r="R52" s="51">
        <v>0</v>
      </c>
      <c r="S52" s="51">
        <v>0</v>
      </c>
      <c r="T52" s="51">
        <v>46</v>
      </c>
      <c r="U52" s="51">
        <v>0</v>
      </c>
      <c r="V52" s="51">
        <v>380</v>
      </c>
      <c r="W52" s="51"/>
      <c r="X52" s="51" t="s">
        <v>625</v>
      </c>
      <c r="Y52" s="51" t="s">
        <v>467</v>
      </c>
      <c r="Z52" s="51" t="s">
        <v>461</v>
      </c>
      <c r="AA52" s="51">
        <v>1</v>
      </c>
      <c r="AB52" s="52">
        <f t="shared" si="1"/>
        <v>133.00000063260086</v>
      </c>
      <c r="AC52" s="54"/>
    </row>
    <row r="53" spans="1:29" s="57" customFormat="1" ht="38.25">
      <c r="A53" s="51">
        <v>47</v>
      </c>
      <c r="B53" s="51" t="s">
        <v>154</v>
      </c>
      <c r="C53" s="51" t="s">
        <v>376</v>
      </c>
      <c r="D53" s="51" t="s">
        <v>472</v>
      </c>
      <c r="E53" s="51" t="s">
        <v>447</v>
      </c>
      <c r="F53" s="51" t="s">
        <v>627</v>
      </c>
      <c r="G53" s="51" t="s">
        <v>628</v>
      </c>
      <c r="H53" s="51" t="s">
        <v>450</v>
      </c>
      <c r="I53" s="51">
        <v>6.233333332871553</v>
      </c>
      <c r="J53" s="51" t="s">
        <v>451</v>
      </c>
      <c r="K53" s="51">
        <v>0</v>
      </c>
      <c r="L53" s="51">
        <v>0</v>
      </c>
      <c r="M53" s="51">
        <v>34</v>
      </c>
      <c r="N53" s="51">
        <v>0</v>
      </c>
      <c r="O53" s="51">
        <v>0</v>
      </c>
      <c r="P53" s="51">
        <v>34</v>
      </c>
      <c r="Q53" s="51">
        <v>0</v>
      </c>
      <c r="R53" s="51">
        <v>0</v>
      </c>
      <c r="S53" s="51">
        <v>0</v>
      </c>
      <c r="T53" s="51">
        <v>34</v>
      </c>
      <c r="U53" s="51">
        <v>0</v>
      </c>
      <c r="V53" s="51">
        <v>45</v>
      </c>
      <c r="W53" s="51"/>
      <c r="X53" s="51" t="s">
        <v>625</v>
      </c>
      <c r="Y53" s="51" t="s">
        <v>467</v>
      </c>
      <c r="Z53" s="51" t="s">
        <v>461</v>
      </c>
      <c r="AA53" s="51">
        <v>1</v>
      </c>
      <c r="AB53" s="52">
        <f t="shared" si="1"/>
        <v>280.49999997921987</v>
      </c>
      <c r="AC53" s="54"/>
    </row>
    <row r="54" spans="1:29" s="57" customFormat="1" ht="38.25">
      <c r="A54" s="51">
        <v>48</v>
      </c>
      <c r="B54" s="51" t="s">
        <v>154</v>
      </c>
      <c r="C54" s="51" t="s">
        <v>376</v>
      </c>
      <c r="D54" s="51" t="s">
        <v>462</v>
      </c>
      <c r="E54" s="51" t="s">
        <v>447</v>
      </c>
      <c r="F54" s="51" t="s">
        <v>627</v>
      </c>
      <c r="G54" s="51" t="s">
        <v>629</v>
      </c>
      <c r="H54" s="51" t="s">
        <v>450</v>
      </c>
      <c r="I54" s="51">
        <v>0.1166666665230878</v>
      </c>
      <c r="J54" s="51" t="s">
        <v>451</v>
      </c>
      <c r="K54" s="51">
        <v>0</v>
      </c>
      <c r="L54" s="51">
        <v>0</v>
      </c>
      <c r="M54" s="51">
        <v>46</v>
      </c>
      <c r="N54" s="51">
        <v>0</v>
      </c>
      <c r="O54" s="51">
        <v>0</v>
      </c>
      <c r="P54" s="51">
        <v>46</v>
      </c>
      <c r="Q54" s="51">
        <v>0</v>
      </c>
      <c r="R54" s="51">
        <v>0</v>
      </c>
      <c r="S54" s="51">
        <v>0</v>
      </c>
      <c r="T54" s="51">
        <v>46</v>
      </c>
      <c r="U54" s="51">
        <v>0</v>
      </c>
      <c r="V54" s="51">
        <v>380</v>
      </c>
      <c r="W54" s="51"/>
      <c r="X54" s="51" t="s">
        <v>625</v>
      </c>
      <c r="Y54" s="51" t="s">
        <v>467</v>
      </c>
      <c r="Z54" s="51" t="s">
        <v>461</v>
      </c>
      <c r="AA54" s="51">
        <v>1</v>
      </c>
      <c r="AB54" s="52">
        <f t="shared" si="1"/>
        <v>44.33333327877336</v>
      </c>
      <c r="AC54" s="54"/>
    </row>
    <row r="55" spans="1:29" s="57" customFormat="1" ht="38.25">
      <c r="A55" s="51">
        <v>49</v>
      </c>
      <c r="B55" s="51" t="s">
        <v>154</v>
      </c>
      <c r="C55" s="51" t="s">
        <v>376</v>
      </c>
      <c r="D55" s="51" t="s">
        <v>459</v>
      </c>
      <c r="E55" s="51" t="s">
        <v>447</v>
      </c>
      <c r="F55" s="51" t="s">
        <v>630</v>
      </c>
      <c r="G55" s="51" t="s">
        <v>631</v>
      </c>
      <c r="H55" s="51" t="s">
        <v>450</v>
      </c>
      <c r="I55" s="51">
        <v>0.5166666648583487</v>
      </c>
      <c r="J55" s="51" t="s">
        <v>451</v>
      </c>
      <c r="K55" s="51">
        <v>0</v>
      </c>
      <c r="L55" s="51">
        <v>0</v>
      </c>
      <c r="M55" s="51">
        <v>60</v>
      </c>
      <c r="N55" s="51">
        <v>0</v>
      </c>
      <c r="O55" s="51">
        <v>0</v>
      </c>
      <c r="P55" s="51">
        <v>60</v>
      </c>
      <c r="Q55" s="51">
        <v>0</v>
      </c>
      <c r="R55" s="51">
        <v>0</v>
      </c>
      <c r="S55" s="51">
        <v>0</v>
      </c>
      <c r="T55" s="51">
        <v>60</v>
      </c>
      <c r="U55" s="51">
        <v>0</v>
      </c>
      <c r="V55" s="51">
        <v>210</v>
      </c>
      <c r="W55" s="51"/>
      <c r="X55" s="51" t="s">
        <v>625</v>
      </c>
      <c r="Y55" s="51" t="s">
        <v>467</v>
      </c>
      <c r="Z55" s="51" t="s">
        <v>461</v>
      </c>
      <c r="AA55" s="51">
        <v>1</v>
      </c>
      <c r="AB55" s="52">
        <f t="shared" si="1"/>
        <v>108.49999962025322</v>
      </c>
      <c r="AC55" s="54"/>
    </row>
    <row r="56" spans="1:29" s="57" customFormat="1" ht="38.25">
      <c r="A56" s="51">
        <v>50</v>
      </c>
      <c r="B56" s="51" t="s">
        <v>154</v>
      </c>
      <c r="C56" s="51" t="s">
        <v>376</v>
      </c>
      <c r="D56" s="51" t="s">
        <v>449</v>
      </c>
      <c r="E56" s="51" t="s">
        <v>447</v>
      </c>
      <c r="F56" s="51" t="s">
        <v>632</v>
      </c>
      <c r="G56" s="51" t="s">
        <v>633</v>
      </c>
      <c r="H56" s="51" t="s">
        <v>450</v>
      </c>
      <c r="I56" s="51">
        <v>3.116666666348465</v>
      </c>
      <c r="J56" s="51" t="s">
        <v>451</v>
      </c>
      <c r="K56" s="51">
        <v>0</v>
      </c>
      <c r="L56" s="51">
        <v>0</v>
      </c>
      <c r="M56" s="51">
        <v>58</v>
      </c>
      <c r="N56" s="51">
        <v>0</v>
      </c>
      <c r="O56" s="51">
        <v>0</v>
      </c>
      <c r="P56" s="51">
        <v>58</v>
      </c>
      <c r="Q56" s="51">
        <v>0</v>
      </c>
      <c r="R56" s="51">
        <v>0</v>
      </c>
      <c r="S56" s="51">
        <v>4</v>
      </c>
      <c r="T56" s="51">
        <v>54</v>
      </c>
      <c r="U56" s="51">
        <v>0</v>
      </c>
      <c r="V56" s="51">
        <v>540</v>
      </c>
      <c r="W56" s="51"/>
      <c r="X56" s="51" t="s">
        <v>625</v>
      </c>
      <c r="Y56" s="51" t="s">
        <v>467</v>
      </c>
      <c r="Z56" s="51" t="s">
        <v>461</v>
      </c>
      <c r="AA56" s="51">
        <v>1</v>
      </c>
      <c r="AB56" s="52">
        <f t="shared" si="1"/>
        <v>1682.999999828171</v>
      </c>
      <c r="AC56" s="54"/>
    </row>
    <row r="57" spans="1:29" s="57" customFormat="1" ht="38.25">
      <c r="A57" s="51">
        <v>51</v>
      </c>
      <c r="B57" s="51" t="s">
        <v>154</v>
      </c>
      <c r="C57" s="51" t="s">
        <v>376</v>
      </c>
      <c r="D57" s="51" t="s">
        <v>459</v>
      </c>
      <c r="E57" s="51" t="s">
        <v>447</v>
      </c>
      <c r="F57" s="51" t="s">
        <v>634</v>
      </c>
      <c r="G57" s="51" t="s">
        <v>635</v>
      </c>
      <c r="H57" s="51" t="s">
        <v>450</v>
      </c>
      <c r="I57" s="51">
        <v>0.4833333335118368</v>
      </c>
      <c r="J57" s="51" t="s">
        <v>451</v>
      </c>
      <c r="K57" s="51">
        <v>0</v>
      </c>
      <c r="L57" s="51">
        <v>0</v>
      </c>
      <c r="M57" s="51">
        <v>60</v>
      </c>
      <c r="N57" s="51">
        <v>0</v>
      </c>
      <c r="O57" s="51">
        <v>0</v>
      </c>
      <c r="P57" s="51">
        <v>60</v>
      </c>
      <c r="Q57" s="51">
        <v>0</v>
      </c>
      <c r="R57" s="51">
        <v>0</v>
      </c>
      <c r="S57" s="51">
        <v>0</v>
      </c>
      <c r="T57" s="51">
        <v>60</v>
      </c>
      <c r="U57" s="51">
        <v>0</v>
      </c>
      <c r="V57" s="51">
        <v>210</v>
      </c>
      <c r="W57" s="51"/>
      <c r="X57" s="51" t="s">
        <v>625</v>
      </c>
      <c r="Y57" s="51" t="s">
        <v>467</v>
      </c>
      <c r="Z57" s="51" t="s">
        <v>461</v>
      </c>
      <c r="AA57" s="51">
        <v>1</v>
      </c>
      <c r="AB57" s="52">
        <f t="shared" si="1"/>
        <v>101.50000003748573</v>
      </c>
      <c r="AC57" s="54"/>
    </row>
    <row r="58" spans="1:29" s="57" customFormat="1" ht="38.25">
      <c r="A58" s="51">
        <v>52</v>
      </c>
      <c r="B58" s="51" t="s">
        <v>154</v>
      </c>
      <c r="C58" s="51" t="s">
        <v>376</v>
      </c>
      <c r="D58" s="51" t="s">
        <v>470</v>
      </c>
      <c r="E58" s="51" t="s">
        <v>447</v>
      </c>
      <c r="F58" s="51" t="s">
        <v>636</v>
      </c>
      <c r="G58" s="51" t="s">
        <v>637</v>
      </c>
      <c r="H58" s="51" t="s">
        <v>450</v>
      </c>
      <c r="I58" s="51">
        <v>5.833333331916947</v>
      </c>
      <c r="J58" s="51" t="s">
        <v>451</v>
      </c>
      <c r="K58" s="51">
        <v>0</v>
      </c>
      <c r="L58" s="51" t="s">
        <v>638</v>
      </c>
      <c r="M58" s="51">
        <v>196</v>
      </c>
      <c r="N58" s="51">
        <v>0</v>
      </c>
      <c r="O58" s="51">
        <v>1</v>
      </c>
      <c r="P58" s="51">
        <v>195</v>
      </c>
      <c r="Q58" s="51">
        <v>0</v>
      </c>
      <c r="R58" s="51">
        <v>0</v>
      </c>
      <c r="S58" s="51">
        <v>4</v>
      </c>
      <c r="T58" s="51">
        <v>192</v>
      </c>
      <c r="U58" s="51">
        <v>0</v>
      </c>
      <c r="V58" s="51">
        <v>270</v>
      </c>
      <c r="W58" s="51"/>
      <c r="X58" s="51" t="s">
        <v>625</v>
      </c>
      <c r="Y58" s="51" t="s">
        <v>467</v>
      </c>
      <c r="Z58" s="51" t="s">
        <v>461</v>
      </c>
      <c r="AA58" s="51">
        <v>1</v>
      </c>
      <c r="AB58" s="52">
        <f t="shared" si="1"/>
        <v>1574.9999996175757</v>
      </c>
      <c r="AC58" s="54"/>
    </row>
    <row r="59" spans="1:29" s="57" customFormat="1" ht="38.25">
      <c r="A59" s="51">
        <v>53</v>
      </c>
      <c r="B59" s="51" t="s">
        <v>154</v>
      </c>
      <c r="C59" s="51" t="s">
        <v>376</v>
      </c>
      <c r="D59" s="51" t="s">
        <v>449</v>
      </c>
      <c r="E59" s="51" t="s">
        <v>447</v>
      </c>
      <c r="F59" s="51" t="s">
        <v>639</v>
      </c>
      <c r="G59" s="51" t="s">
        <v>640</v>
      </c>
      <c r="H59" s="51" t="s">
        <v>450</v>
      </c>
      <c r="I59" s="51">
        <v>0.1499999999650754</v>
      </c>
      <c r="J59" s="51" t="s">
        <v>451</v>
      </c>
      <c r="K59" s="51">
        <v>0</v>
      </c>
      <c r="L59" s="51">
        <v>0</v>
      </c>
      <c r="M59" s="51">
        <v>58</v>
      </c>
      <c r="N59" s="51">
        <v>0</v>
      </c>
      <c r="O59" s="51">
        <v>0</v>
      </c>
      <c r="P59" s="51">
        <v>58</v>
      </c>
      <c r="Q59" s="51">
        <v>0</v>
      </c>
      <c r="R59" s="51">
        <v>0</v>
      </c>
      <c r="S59" s="51">
        <v>4</v>
      </c>
      <c r="T59" s="51">
        <v>54</v>
      </c>
      <c r="U59" s="51">
        <v>0</v>
      </c>
      <c r="V59" s="51">
        <v>540</v>
      </c>
      <c r="W59" s="51"/>
      <c r="X59" s="51" t="s">
        <v>641</v>
      </c>
      <c r="Y59" s="51" t="s">
        <v>467</v>
      </c>
      <c r="Z59" s="51" t="s">
        <v>461</v>
      </c>
      <c r="AA59" s="51">
        <v>1</v>
      </c>
      <c r="AB59" s="52">
        <f t="shared" si="1"/>
        <v>80.99999998114072</v>
      </c>
      <c r="AC59" s="54"/>
    </row>
    <row r="60" spans="1:29" s="57" customFormat="1" ht="38.25">
      <c r="A60" s="51">
        <v>54</v>
      </c>
      <c r="B60" s="51" t="s">
        <v>154</v>
      </c>
      <c r="C60" s="51" t="s">
        <v>198</v>
      </c>
      <c r="D60" s="51" t="s">
        <v>475</v>
      </c>
      <c r="E60" s="51" t="s">
        <v>447</v>
      </c>
      <c r="F60" s="51" t="s">
        <v>642</v>
      </c>
      <c r="G60" s="51" t="s">
        <v>643</v>
      </c>
      <c r="H60" s="51" t="s">
        <v>450</v>
      </c>
      <c r="I60" s="51">
        <v>0.5333333328017034</v>
      </c>
      <c r="J60" s="51" t="s">
        <v>464</v>
      </c>
      <c r="K60" s="51">
        <v>0</v>
      </c>
      <c r="L60" s="51">
        <v>0</v>
      </c>
      <c r="M60" s="51">
        <v>62</v>
      </c>
      <c r="N60" s="51">
        <v>0</v>
      </c>
      <c r="O60" s="51">
        <v>0</v>
      </c>
      <c r="P60" s="51">
        <v>62</v>
      </c>
      <c r="Q60" s="51">
        <v>0</v>
      </c>
      <c r="R60" s="51">
        <v>0</v>
      </c>
      <c r="S60" s="51">
        <v>0</v>
      </c>
      <c r="T60" s="51">
        <v>62</v>
      </c>
      <c r="U60" s="51">
        <v>0</v>
      </c>
      <c r="V60" s="51">
        <v>1100</v>
      </c>
      <c r="W60" s="51"/>
      <c r="X60" s="51" t="s">
        <v>644</v>
      </c>
      <c r="Y60" s="51" t="s">
        <v>452</v>
      </c>
      <c r="Z60" s="51" t="s">
        <v>453</v>
      </c>
      <c r="AA60" s="51">
        <v>1</v>
      </c>
      <c r="AB60" s="52">
        <f t="shared" si="1"/>
        <v>586.6666660818737</v>
      </c>
      <c r="AC60" s="54"/>
    </row>
    <row r="61" spans="1:29" s="57" customFormat="1" ht="38.25">
      <c r="A61" s="51">
        <v>55</v>
      </c>
      <c r="B61" s="51" t="s">
        <v>154</v>
      </c>
      <c r="C61" s="51" t="s">
        <v>376</v>
      </c>
      <c r="D61" s="51" t="s">
        <v>472</v>
      </c>
      <c r="E61" s="51" t="s">
        <v>447</v>
      </c>
      <c r="F61" s="51" t="s">
        <v>645</v>
      </c>
      <c r="G61" s="51" t="s">
        <v>646</v>
      </c>
      <c r="H61" s="51" t="s">
        <v>450</v>
      </c>
      <c r="I61" s="51">
        <v>0.48</v>
      </c>
      <c r="J61" s="51" t="s">
        <v>451</v>
      </c>
      <c r="K61" s="51">
        <v>0</v>
      </c>
      <c r="L61" s="51">
        <v>0</v>
      </c>
      <c r="M61" s="51">
        <v>34</v>
      </c>
      <c r="N61" s="51">
        <v>0</v>
      </c>
      <c r="O61" s="51">
        <v>0</v>
      </c>
      <c r="P61" s="51">
        <v>34</v>
      </c>
      <c r="Q61" s="51">
        <v>0</v>
      </c>
      <c r="R61" s="51">
        <v>0</v>
      </c>
      <c r="S61" s="51">
        <v>0</v>
      </c>
      <c r="T61" s="51">
        <v>34</v>
      </c>
      <c r="U61" s="51">
        <v>0</v>
      </c>
      <c r="V61" s="51">
        <v>45</v>
      </c>
      <c r="W61" s="51"/>
      <c r="X61" s="51" t="s">
        <v>647</v>
      </c>
      <c r="Y61" s="51" t="s">
        <v>648</v>
      </c>
      <c r="Z61" s="51" t="s">
        <v>461</v>
      </c>
      <c r="AA61" s="51">
        <v>1</v>
      </c>
      <c r="AB61" s="52">
        <f t="shared" si="1"/>
        <v>21.599999999999998</v>
      </c>
      <c r="AC61" s="54"/>
    </row>
    <row r="62" spans="1:29" s="57" customFormat="1" ht="38.25">
      <c r="A62" s="51">
        <v>56</v>
      </c>
      <c r="B62" s="51" t="s">
        <v>154</v>
      </c>
      <c r="C62" s="51" t="s">
        <v>376</v>
      </c>
      <c r="D62" s="51" t="s">
        <v>463</v>
      </c>
      <c r="E62" s="51" t="s">
        <v>447</v>
      </c>
      <c r="F62" s="51" t="s">
        <v>649</v>
      </c>
      <c r="G62" s="51" t="s">
        <v>650</v>
      </c>
      <c r="H62" s="51" t="s">
        <v>450</v>
      </c>
      <c r="I62" s="51">
        <v>0.48</v>
      </c>
      <c r="J62" s="51" t="s">
        <v>451</v>
      </c>
      <c r="K62" s="51"/>
      <c r="L62" s="51" t="s">
        <v>465</v>
      </c>
      <c r="M62" s="51">
        <v>75</v>
      </c>
      <c r="N62" s="51">
        <v>0</v>
      </c>
      <c r="O62" s="51">
        <v>1</v>
      </c>
      <c r="P62" s="51">
        <v>74</v>
      </c>
      <c r="Q62" s="51">
        <v>0</v>
      </c>
      <c r="R62" s="51">
        <v>0</v>
      </c>
      <c r="S62" s="51">
        <v>0</v>
      </c>
      <c r="T62" s="51">
        <v>75</v>
      </c>
      <c r="U62" s="51">
        <v>0</v>
      </c>
      <c r="V62" s="51">
        <v>620</v>
      </c>
      <c r="W62" s="51"/>
      <c r="X62" s="51" t="s">
        <v>651</v>
      </c>
      <c r="Y62" s="51" t="s">
        <v>648</v>
      </c>
      <c r="Z62" s="51" t="s">
        <v>461</v>
      </c>
      <c r="AA62" s="51">
        <v>1</v>
      </c>
      <c r="AB62" s="52">
        <f t="shared" si="1"/>
        <v>297.59999999999997</v>
      </c>
      <c r="AC62" s="54"/>
    </row>
    <row r="63" spans="1:29" s="57" customFormat="1" ht="38.25">
      <c r="A63" s="51">
        <v>57</v>
      </c>
      <c r="B63" s="51" t="s">
        <v>154</v>
      </c>
      <c r="C63" s="51" t="s">
        <v>376</v>
      </c>
      <c r="D63" s="51" t="s">
        <v>652</v>
      </c>
      <c r="E63" s="51" t="s">
        <v>447</v>
      </c>
      <c r="F63" s="51" t="s">
        <v>653</v>
      </c>
      <c r="G63" s="51" t="s">
        <v>654</v>
      </c>
      <c r="H63" s="51" t="s">
        <v>450</v>
      </c>
      <c r="I63" s="51">
        <v>0.92</v>
      </c>
      <c r="J63" s="51" t="s">
        <v>451</v>
      </c>
      <c r="K63" s="51">
        <v>0</v>
      </c>
      <c r="L63" s="51">
        <v>0</v>
      </c>
      <c r="M63" s="51">
        <v>56</v>
      </c>
      <c r="N63" s="51">
        <v>0</v>
      </c>
      <c r="O63" s="51">
        <v>0</v>
      </c>
      <c r="P63" s="51">
        <v>56</v>
      </c>
      <c r="Q63" s="51">
        <v>0</v>
      </c>
      <c r="R63" s="51">
        <v>0</v>
      </c>
      <c r="S63" s="51">
        <v>0</v>
      </c>
      <c r="T63" s="51">
        <v>56</v>
      </c>
      <c r="U63" s="51">
        <v>0</v>
      </c>
      <c r="V63" s="51">
        <v>880</v>
      </c>
      <c r="W63" s="51"/>
      <c r="X63" s="51" t="s">
        <v>655</v>
      </c>
      <c r="Y63" s="51" t="s">
        <v>648</v>
      </c>
      <c r="Z63" s="51" t="s">
        <v>453</v>
      </c>
      <c r="AA63" s="51">
        <v>1</v>
      </c>
      <c r="AB63" s="52">
        <f t="shared" si="1"/>
        <v>809.6</v>
      </c>
      <c r="AC63" s="54"/>
    </row>
    <row r="64" spans="1:29" s="57" customFormat="1" ht="38.25">
      <c r="A64" s="51">
        <v>58</v>
      </c>
      <c r="B64" s="51" t="s">
        <v>154</v>
      </c>
      <c r="C64" s="51" t="s">
        <v>446</v>
      </c>
      <c r="D64" s="51" t="s">
        <v>177</v>
      </c>
      <c r="E64" s="51" t="s">
        <v>454</v>
      </c>
      <c r="F64" s="51" t="s">
        <v>656</v>
      </c>
      <c r="G64" s="51" t="s">
        <v>657</v>
      </c>
      <c r="H64" s="51" t="s">
        <v>448</v>
      </c>
      <c r="I64" s="51">
        <v>6</v>
      </c>
      <c r="J64" s="51" t="s">
        <v>376</v>
      </c>
      <c r="K64" s="51">
        <v>0</v>
      </c>
      <c r="L64" s="51">
        <v>0</v>
      </c>
      <c r="M64" s="51">
        <v>35</v>
      </c>
      <c r="N64" s="51">
        <v>0</v>
      </c>
      <c r="O64" s="51">
        <v>0</v>
      </c>
      <c r="P64" s="51">
        <v>35</v>
      </c>
      <c r="Q64" s="51">
        <v>0</v>
      </c>
      <c r="R64" s="51">
        <v>0</v>
      </c>
      <c r="S64" s="51">
        <v>0</v>
      </c>
      <c r="T64" s="51">
        <v>35</v>
      </c>
      <c r="U64" s="51">
        <v>0</v>
      </c>
      <c r="V64" s="51">
        <v>50</v>
      </c>
      <c r="W64" s="51"/>
      <c r="X64" s="51"/>
      <c r="Y64" s="51"/>
      <c r="Z64" s="51"/>
      <c r="AA64" s="51">
        <v>1</v>
      </c>
      <c r="AB64" s="52"/>
      <c r="AC64" s="54"/>
    </row>
    <row r="65" spans="1:29" s="57" customFormat="1" ht="38.25">
      <c r="A65" s="51">
        <v>59</v>
      </c>
      <c r="B65" s="51" t="s">
        <v>154</v>
      </c>
      <c r="C65" s="51" t="s">
        <v>446</v>
      </c>
      <c r="D65" s="51" t="s">
        <v>177</v>
      </c>
      <c r="E65" s="51" t="s">
        <v>454</v>
      </c>
      <c r="F65" s="51" t="s">
        <v>658</v>
      </c>
      <c r="G65" s="51" t="s">
        <v>659</v>
      </c>
      <c r="H65" s="51" t="s">
        <v>448</v>
      </c>
      <c r="I65" s="51">
        <v>6.833333332731854</v>
      </c>
      <c r="J65" s="51" t="s">
        <v>376</v>
      </c>
      <c r="K65" s="51">
        <v>0</v>
      </c>
      <c r="L65" s="51">
        <v>0</v>
      </c>
      <c r="M65" s="51">
        <v>35</v>
      </c>
      <c r="N65" s="51">
        <v>0</v>
      </c>
      <c r="O65" s="51">
        <v>0</v>
      </c>
      <c r="P65" s="51">
        <v>35</v>
      </c>
      <c r="Q65" s="51">
        <v>0</v>
      </c>
      <c r="R65" s="51">
        <v>0</v>
      </c>
      <c r="S65" s="51">
        <v>0</v>
      </c>
      <c r="T65" s="51">
        <v>35</v>
      </c>
      <c r="U65" s="51">
        <v>0</v>
      </c>
      <c r="V65" s="51">
        <v>50</v>
      </c>
      <c r="W65" s="51"/>
      <c r="X65" s="51"/>
      <c r="Y65" s="51"/>
      <c r="Z65" s="51"/>
      <c r="AA65" s="51">
        <v>1</v>
      </c>
      <c r="AB65" s="52"/>
      <c r="AC65" s="54"/>
    </row>
    <row r="66" spans="1:29" s="57" customFormat="1" ht="38.25">
      <c r="A66" s="51">
        <v>60</v>
      </c>
      <c r="B66" s="51" t="s">
        <v>154</v>
      </c>
      <c r="C66" s="51" t="s">
        <v>446</v>
      </c>
      <c r="D66" s="51" t="s">
        <v>317</v>
      </c>
      <c r="E66" s="51" t="s">
        <v>447</v>
      </c>
      <c r="F66" s="51" t="s">
        <v>660</v>
      </c>
      <c r="G66" s="51" t="s">
        <v>661</v>
      </c>
      <c r="H66" s="51" t="s">
        <v>448</v>
      </c>
      <c r="I66" s="51">
        <v>1.000000000814907</v>
      </c>
      <c r="J66" s="51" t="s">
        <v>446</v>
      </c>
      <c r="K66" s="51">
        <v>0</v>
      </c>
      <c r="L66" s="51">
        <v>0</v>
      </c>
      <c r="M66" s="51">
        <v>6</v>
      </c>
      <c r="N66" s="51">
        <v>0</v>
      </c>
      <c r="O66" s="51">
        <v>0</v>
      </c>
      <c r="P66" s="51">
        <v>6</v>
      </c>
      <c r="Q66" s="51">
        <v>0</v>
      </c>
      <c r="R66" s="51">
        <v>0</v>
      </c>
      <c r="S66" s="51">
        <v>0</v>
      </c>
      <c r="T66" s="51">
        <v>6</v>
      </c>
      <c r="U66" s="51">
        <v>0</v>
      </c>
      <c r="V66" s="51">
        <v>10</v>
      </c>
      <c r="W66" s="51"/>
      <c r="X66" s="51"/>
      <c r="Y66" s="51"/>
      <c r="Z66" s="51"/>
      <c r="AA66" s="51">
        <v>1</v>
      </c>
      <c r="AB66" s="52"/>
      <c r="AC66" s="54"/>
    </row>
    <row r="67" spans="1:29" s="57" customFormat="1" ht="38.25">
      <c r="A67" s="51">
        <v>61</v>
      </c>
      <c r="B67" s="51" t="s">
        <v>154</v>
      </c>
      <c r="C67" s="51" t="s">
        <v>376</v>
      </c>
      <c r="D67" s="51" t="s">
        <v>564</v>
      </c>
      <c r="E67" s="51" t="s">
        <v>447</v>
      </c>
      <c r="F67" s="51" t="s">
        <v>662</v>
      </c>
      <c r="G67" s="51" t="s">
        <v>663</v>
      </c>
      <c r="H67" s="51" t="s">
        <v>450</v>
      </c>
      <c r="I67" s="51">
        <v>0.83</v>
      </c>
      <c r="J67" s="51" t="s">
        <v>451</v>
      </c>
      <c r="K67" s="51">
        <v>0</v>
      </c>
      <c r="L67" s="51">
        <v>1</v>
      </c>
      <c r="M67" s="51">
        <v>1</v>
      </c>
      <c r="N67" s="51">
        <v>0</v>
      </c>
      <c r="O67" s="51">
        <v>1</v>
      </c>
      <c r="P67" s="51">
        <v>0</v>
      </c>
      <c r="Q67" s="51">
        <v>0</v>
      </c>
      <c r="R67" s="51">
        <v>0</v>
      </c>
      <c r="S67" s="51">
        <v>1</v>
      </c>
      <c r="T67" s="51">
        <v>0</v>
      </c>
      <c r="U67" s="51">
        <v>0</v>
      </c>
      <c r="V67" s="51">
        <v>1100</v>
      </c>
      <c r="W67" s="51"/>
      <c r="X67" s="51" t="s">
        <v>664</v>
      </c>
      <c r="Y67" s="51" t="s">
        <v>456</v>
      </c>
      <c r="Z67" s="51" t="s">
        <v>461</v>
      </c>
      <c r="AA67" s="51">
        <v>1</v>
      </c>
      <c r="AB67" s="52">
        <f>I67*V67</f>
        <v>913</v>
      </c>
      <c r="AC67" s="54"/>
    </row>
    <row r="68" spans="1:29" s="57" customFormat="1" ht="38.25">
      <c r="A68" s="51">
        <v>62</v>
      </c>
      <c r="B68" s="51" t="s">
        <v>154</v>
      </c>
      <c r="C68" s="51" t="s">
        <v>446</v>
      </c>
      <c r="D68" s="51" t="s">
        <v>339</v>
      </c>
      <c r="E68" s="51" t="s">
        <v>454</v>
      </c>
      <c r="F68" s="51" t="s">
        <v>665</v>
      </c>
      <c r="G68" s="51" t="s">
        <v>666</v>
      </c>
      <c r="H68" s="51" t="s">
        <v>448</v>
      </c>
      <c r="I68" s="51">
        <v>1.5</v>
      </c>
      <c r="J68" s="51" t="s">
        <v>376</v>
      </c>
      <c r="K68" s="51">
        <v>0</v>
      </c>
      <c r="L68" s="51">
        <v>0</v>
      </c>
      <c r="M68" s="51">
        <v>45</v>
      </c>
      <c r="N68" s="51">
        <v>0</v>
      </c>
      <c r="O68" s="51">
        <v>0</v>
      </c>
      <c r="P68" s="51">
        <v>45</v>
      </c>
      <c r="Q68" s="51">
        <v>0</v>
      </c>
      <c r="R68" s="51">
        <v>0</v>
      </c>
      <c r="S68" s="51">
        <v>0</v>
      </c>
      <c r="T68" s="51">
        <v>45</v>
      </c>
      <c r="U68" s="51">
        <v>0</v>
      </c>
      <c r="V68" s="51">
        <v>60</v>
      </c>
      <c r="W68" s="51"/>
      <c r="X68" s="51"/>
      <c r="Y68" s="51"/>
      <c r="Z68" s="51"/>
      <c r="AA68" s="51">
        <v>1</v>
      </c>
      <c r="AB68" s="52"/>
      <c r="AC68" s="54"/>
    </row>
    <row r="69" spans="1:29" s="57" customFormat="1" ht="38.25">
      <c r="A69" s="51">
        <v>63</v>
      </c>
      <c r="B69" s="51" t="s">
        <v>154</v>
      </c>
      <c r="C69" s="51" t="s">
        <v>198</v>
      </c>
      <c r="D69" s="51" t="s">
        <v>449</v>
      </c>
      <c r="E69" s="51" t="s">
        <v>447</v>
      </c>
      <c r="F69" s="51" t="s">
        <v>667</v>
      </c>
      <c r="G69" s="51" t="s">
        <v>668</v>
      </c>
      <c r="H69" s="51" t="s">
        <v>450</v>
      </c>
      <c r="I69" s="51">
        <v>0.6</v>
      </c>
      <c r="J69" s="51" t="s">
        <v>669</v>
      </c>
      <c r="K69" s="51">
        <v>0</v>
      </c>
      <c r="L69" s="51">
        <v>0</v>
      </c>
      <c r="M69" s="51">
        <v>58</v>
      </c>
      <c r="N69" s="51">
        <v>0</v>
      </c>
      <c r="O69" s="51">
        <v>0</v>
      </c>
      <c r="P69" s="51">
        <v>58</v>
      </c>
      <c r="Q69" s="51">
        <v>0</v>
      </c>
      <c r="R69" s="51">
        <v>0</v>
      </c>
      <c r="S69" s="51">
        <v>4</v>
      </c>
      <c r="T69" s="51">
        <v>54</v>
      </c>
      <c r="U69" s="51">
        <v>0</v>
      </c>
      <c r="V69" s="51">
        <v>680</v>
      </c>
      <c r="W69" s="51"/>
      <c r="X69" s="51" t="s">
        <v>670</v>
      </c>
      <c r="Y69" s="51" t="s">
        <v>452</v>
      </c>
      <c r="Z69" s="51" t="s">
        <v>453</v>
      </c>
      <c r="AA69" s="51">
        <v>1</v>
      </c>
      <c r="AB69" s="52">
        <f>I69*V69</f>
        <v>408</v>
      </c>
      <c r="AC69" s="54"/>
    </row>
    <row r="70" spans="1:29" s="57" customFormat="1" ht="38.25">
      <c r="A70" s="51">
        <v>64</v>
      </c>
      <c r="B70" s="51" t="s">
        <v>154</v>
      </c>
      <c r="C70" s="51" t="s">
        <v>376</v>
      </c>
      <c r="D70" s="51" t="s">
        <v>235</v>
      </c>
      <c r="E70" s="51" t="s">
        <v>454</v>
      </c>
      <c r="F70" s="51" t="s">
        <v>671</v>
      </c>
      <c r="G70" s="51" t="s">
        <v>672</v>
      </c>
      <c r="H70" s="51" t="s">
        <v>448</v>
      </c>
      <c r="I70" s="51">
        <v>3.499999999185093</v>
      </c>
      <c r="J70" s="51" t="s">
        <v>376</v>
      </c>
      <c r="K70" s="51">
        <v>0</v>
      </c>
      <c r="L70" s="51">
        <v>0</v>
      </c>
      <c r="M70" s="51">
        <v>36</v>
      </c>
      <c r="N70" s="51">
        <v>0</v>
      </c>
      <c r="O70" s="51">
        <v>0</v>
      </c>
      <c r="P70" s="51">
        <v>36</v>
      </c>
      <c r="Q70" s="51">
        <v>0</v>
      </c>
      <c r="R70" s="51">
        <v>0</v>
      </c>
      <c r="S70" s="51">
        <v>0</v>
      </c>
      <c r="T70" s="51">
        <v>36</v>
      </c>
      <c r="U70" s="51">
        <v>0</v>
      </c>
      <c r="V70" s="51">
        <v>40</v>
      </c>
      <c r="W70" s="51"/>
      <c r="X70" s="51"/>
      <c r="Y70" s="51"/>
      <c r="Z70" s="51"/>
      <c r="AA70" s="51">
        <v>1</v>
      </c>
      <c r="AB70" s="52"/>
      <c r="AC70" s="54"/>
    </row>
    <row r="71" spans="1:29" s="57" customFormat="1" ht="51">
      <c r="A71" s="51">
        <v>65</v>
      </c>
      <c r="B71" s="51" t="s">
        <v>154</v>
      </c>
      <c r="C71" s="51" t="s">
        <v>376</v>
      </c>
      <c r="D71" s="51" t="s">
        <v>564</v>
      </c>
      <c r="E71" s="51" t="s">
        <v>447</v>
      </c>
      <c r="F71" s="51" t="s">
        <v>673</v>
      </c>
      <c r="G71" s="51" t="s">
        <v>674</v>
      </c>
      <c r="H71" s="51" t="s">
        <v>450</v>
      </c>
      <c r="I71" s="51">
        <v>0.58</v>
      </c>
      <c r="J71" s="51" t="s">
        <v>451</v>
      </c>
      <c r="K71" s="51">
        <v>0</v>
      </c>
      <c r="L71" s="51" t="s">
        <v>675</v>
      </c>
      <c r="M71" s="51">
        <v>1</v>
      </c>
      <c r="N71" s="51">
        <v>0</v>
      </c>
      <c r="O71" s="51">
        <v>1</v>
      </c>
      <c r="P71" s="51">
        <v>0</v>
      </c>
      <c r="Q71" s="51">
        <v>0</v>
      </c>
      <c r="R71" s="51">
        <v>0</v>
      </c>
      <c r="S71" s="51">
        <v>1</v>
      </c>
      <c r="T71" s="51">
        <v>0</v>
      </c>
      <c r="U71" s="51">
        <v>0</v>
      </c>
      <c r="V71" s="51">
        <v>1100</v>
      </c>
      <c r="W71" s="51"/>
      <c r="X71" s="51" t="s">
        <v>676</v>
      </c>
      <c r="Y71" s="51" t="s">
        <v>452</v>
      </c>
      <c r="Z71" s="51" t="s">
        <v>453</v>
      </c>
      <c r="AA71" s="51">
        <v>1</v>
      </c>
      <c r="AB71" s="52">
        <f>I71*V71</f>
        <v>638</v>
      </c>
      <c r="AC71" s="54"/>
    </row>
    <row r="72" spans="1:29" s="57" customFormat="1" ht="38.25">
      <c r="A72" s="51">
        <v>66</v>
      </c>
      <c r="B72" s="51" t="s">
        <v>154</v>
      </c>
      <c r="C72" s="51" t="s">
        <v>376</v>
      </c>
      <c r="D72" s="51" t="s">
        <v>462</v>
      </c>
      <c r="E72" s="51" t="s">
        <v>447</v>
      </c>
      <c r="F72" s="51" t="s">
        <v>677</v>
      </c>
      <c r="G72" s="51" t="s">
        <v>678</v>
      </c>
      <c r="H72" s="51" t="s">
        <v>450</v>
      </c>
      <c r="I72" s="51">
        <v>1.15</v>
      </c>
      <c r="J72" s="51" t="s">
        <v>451</v>
      </c>
      <c r="K72" s="51">
        <v>0</v>
      </c>
      <c r="L72" s="51" t="s">
        <v>679</v>
      </c>
      <c r="M72" s="51">
        <v>75</v>
      </c>
      <c r="N72" s="51">
        <v>0</v>
      </c>
      <c r="O72" s="51">
        <v>1</v>
      </c>
      <c r="P72" s="51">
        <v>74</v>
      </c>
      <c r="Q72" s="51">
        <v>0</v>
      </c>
      <c r="R72" s="51">
        <v>0</v>
      </c>
      <c r="S72" s="51">
        <v>7</v>
      </c>
      <c r="T72" s="51">
        <v>68</v>
      </c>
      <c r="U72" s="51">
        <v>0</v>
      </c>
      <c r="V72" s="51">
        <v>550</v>
      </c>
      <c r="W72" s="51"/>
      <c r="X72" s="51" t="s">
        <v>680</v>
      </c>
      <c r="Y72" s="51" t="s">
        <v>452</v>
      </c>
      <c r="Z72" s="51" t="s">
        <v>461</v>
      </c>
      <c r="AA72" s="51">
        <v>1</v>
      </c>
      <c r="AB72" s="52">
        <f>I72*V72</f>
        <v>632.5</v>
      </c>
      <c r="AC72" s="54"/>
    </row>
    <row r="73" spans="1:29" s="57" customFormat="1" ht="38.25">
      <c r="A73" s="51">
        <v>67</v>
      </c>
      <c r="B73" s="51" t="s">
        <v>154</v>
      </c>
      <c r="C73" s="51" t="s">
        <v>376</v>
      </c>
      <c r="D73" s="51" t="s">
        <v>322</v>
      </c>
      <c r="E73" s="51" t="s">
        <v>454</v>
      </c>
      <c r="F73" s="51" t="s">
        <v>681</v>
      </c>
      <c r="G73" s="51" t="s">
        <v>682</v>
      </c>
      <c r="H73" s="51" t="s">
        <v>448</v>
      </c>
      <c r="I73" s="51">
        <v>1.66666666790843</v>
      </c>
      <c r="J73" s="51" t="s">
        <v>376</v>
      </c>
      <c r="K73" s="51">
        <v>0</v>
      </c>
      <c r="L73" s="51">
        <v>0</v>
      </c>
      <c r="M73" s="51">
        <v>40</v>
      </c>
      <c r="N73" s="51">
        <v>0</v>
      </c>
      <c r="O73" s="51">
        <v>0</v>
      </c>
      <c r="P73" s="51">
        <v>40</v>
      </c>
      <c r="Q73" s="51">
        <v>0</v>
      </c>
      <c r="R73" s="51">
        <v>0</v>
      </c>
      <c r="S73" s="51">
        <v>0</v>
      </c>
      <c r="T73" s="51">
        <v>40</v>
      </c>
      <c r="U73" s="51">
        <v>0</v>
      </c>
      <c r="V73" s="51">
        <v>55</v>
      </c>
      <c r="W73" s="51"/>
      <c r="X73" s="51"/>
      <c r="Y73" s="51"/>
      <c r="Z73" s="51"/>
      <c r="AA73" s="51">
        <v>1</v>
      </c>
      <c r="AB73" s="52"/>
      <c r="AC73" s="54"/>
    </row>
    <row r="74" spans="1:29" s="57" customFormat="1" ht="38.25">
      <c r="A74" s="51">
        <v>68</v>
      </c>
      <c r="B74" s="51" t="s">
        <v>154</v>
      </c>
      <c r="C74" s="51" t="s">
        <v>376</v>
      </c>
      <c r="D74" s="51" t="s">
        <v>263</v>
      </c>
      <c r="E74" s="51" t="s">
        <v>454</v>
      </c>
      <c r="F74" s="51" t="s">
        <v>683</v>
      </c>
      <c r="G74" s="51" t="s">
        <v>684</v>
      </c>
      <c r="H74" s="51" t="s">
        <v>448</v>
      </c>
      <c r="I74" s="51">
        <v>2.25</v>
      </c>
      <c r="J74" s="51" t="s">
        <v>376</v>
      </c>
      <c r="K74" s="51">
        <v>0</v>
      </c>
      <c r="L74" s="51">
        <v>0</v>
      </c>
      <c r="M74" s="51">
        <v>7</v>
      </c>
      <c r="N74" s="51">
        <v>0</v>
      </c>
      <c r="O74" s="51">
        <v>0</v>
      </c>
      <c r="P74" s="51">
        <v>7</v>
      </c>
      <c r="Q74" s="51">
        <v>0</v>
      </c>
      <c r="R74" s="51">
        <v>0</v>
      </c>
      <c r="S74" s="51">
        <v>0</v>
      </c>
      <c r="T74" s="51">
        <v>7</v>
      </c>
      <c r="U74" s="51">
        <v>0</v>
      </c>
      <c r="V74" s="51">
        <v>35</v>
      </c>
      <c r="W74" s="51"/>
      <c r="X74" s="51"/>
      <c r="Y74" s="51"/>
      <c r="Z74" s="51"/>
      <c r="AA74" s="51">
        <v>1</v>
      </c>
      <c r="AB74" s="52"/>
      <c r="AC74" s="54"/>
    </row>
    <row r="75" spans="1:29" s="57" customFormat="1" ht="38.25">
      <c r="A75" s="51">
        <v>69</v>
      </c>
      <c r="B75" s="51" t="s">
        <v>154</v>
      </c>
      <c r="C75" s="51" t="s">
        <v>376</v>
      </c>
      <c r="D75" s="51" t="s">
        <v>215</v>
      </c>
      <c r="E75" s="51" t="s">
        <v>454</v>
      </c>
      <c r="F75" s="51" t="s">
        <v>685</v>
      </c>
      <c r="G75" s="51" t="s">
        <v>686</v>
      </c>
      <c r="H75" s="51" t="s">
        <v>448</v>
      </c>
      <c r="I75" s="51">
        <v>2.083333334361669</v>
      </c>
      <c r="J75" s="51" t="s">
        <v>376</v>
      </c>
      <c r="K75" s="51">
        <v>0</v>
      </c>
      <c r="L75" s="51">
        <v>0</v>
      </c>
      <c r="M75" s="51">
        <v>40</v>
      </c>
      <c r="N75" s="51">
        <v>0</v>
      </c>
      <c r="O75" s="51">
        <v>0</v>
      </c>
      <c r="P75" s="51">
        <v>40</v>
      </c>
      <c r="Q75" s="51">
        <v>0</v>
      </c>
      <c r="R75" s="51">
        <v>0</v>
      </c>
      <c r="S75" s="51">
        <v>0</v>
      </c>
      <c r="T75" s="51">
        <v>40</v>
      </c>
      <c r="U75" s="51">
        <v>0</v>
      </c>
      <c r="V75" s="51">
        <v>55</v>
      </c>
      <c r="W75" s="51"/>
      <c r="X75" s="51"/>
      <c r="Y75" s="51"/>
      <c r="Z75" s="51"/>
      <c r="AA75" s="51">
        <v>1</v>
      </c>
      <c r="AB75" s="52"/>
      <c r="AC75" s="54"/>
    </row>
    <row r="76" spans="1:29" s="57" customFormat="1" ht="38.25">
      <c r="A76" s="51">
        <v>70</v>
      </c>
      <c r="B76" s="51" t="s">
        <v>154</v>
      </c>
      <c r="C76" s="51" t="s">
        <v>376</v>
      </c>
      <c r="D76" s="51" t="s">
        <v>254</v>
      </c>
      <c r="E76" s="51" t="s">
        <v>454</v>
      </c>
      <c r="F76" s="51" t="s">
        <v>687</v>
      </c>
      <c r="G76" s="51" t="s">
        <v>688</v>
      </c>
      <c r="H76" s="51" t="s">
        <v>448</v>
      </c>
      <c r="I76" s="51">
        <v>6.500000001629815</v>
      </c>
      <c r="J76" s="51" t="s">
        <v>376</v>
      </c>
      <c r="K76" s="51">
        <v>0</v>
      </c>
      <c r="L76" s="51">
        <v>0</v>
      </c>
      <c r="M76" s="51">
        <v>27</v>
      </c>
      <c r="N76" s="51">
        <v>0</v>
      </c>
      <c r="O76" s="51">
        <v>0</v>
      </c>
      <c r="P76" s="51">
        <v>27</v>
      </c>
      <c r="Q76" s="51">
        <v>0</v>
      </c>
      <c r="R76" s="51">
        <v>0</v>
      </c>
      <c r="S76" s="51">
        <v>0</v>
      </c>
      <c r="T76" s="51">
        <v>27</v>
      </c>
      <c r="U76" s="51">
        <v>0</v>
      </c>
      <c r="V76" s="51">
        <v>40</v>
      </c>
      <c r="W76" s="51"/>
      <c r="X76" s="51"/>
      <c r="Y76" s="51"/>
      <c r="Z76" s="51"/>
      <c r="AA76" s="51">
        <v>1</v>
      </c>
      <c r="AB76" s="52"/>
      <c r="AC76" s="54"/>
    </row>
    <row r="77" spans="1:29" s="57" customFormat="1" ht="38.25">
      <c r="A77" s="51">
        <v>71</v>
      </c>
      <c r="B77" s="51" t="s">
        <v>154</v>
      </c>
      <c r="C77" s="51" t="s">
        <v>376</v>
      </c>
      <c r="D77" s="51" t="s">
        <v>235</v>
      </c>
      <c r="E77" s="51" t="s">
        <v>454</v>
      </c>
      <c r="F77" s="51" t="s">
        <v>689</v>
      </c>
      <c r="G77" s="51" t="s">
        <v>690</v>
      </c>
      <c r="H77" s="51" t="s">
        <v>448</v>
      </c>
      <c r="I77" s="51">
        <v>2.666666668723337</v>
      </c>
      <c r="J77" s="51" t="s">
        <v>376</v>
      </c>
      <c r="K77" s="51">
        <v>0</v>
      </c>
      <c r="L77" s="51">
        <v>0</v>
      </c>
      <c r="M77" s="51">
        <v>14</v>
      </c>
      <c r="N77" s="51">
        <v>0</v>
      </c>
      <c r="O77" s="51">
        <v>0</v>
      </c>
      <c r="P77" s="51">
        <v>14</v>
      </c>
      <c r="Q77" s="51">
        <v>0</v>
      </c>
      <c r="R77" s="51">
        <v>0</v>
      </c>
      <c r="S77" s="51">
        <v>0</v>
      </c>
      <c r="T77" s="51">
        <v>14</v>
      </c>
      <c r="U77" s="51">
        <v>0</v>
      </c>
      <c r="V77" s="51">
        <v>20</v>
      </c>
      <c r="W77" s="51"/>
      <c r="X77" s="51"/>
      <c r="Y77" s="51"/>
      <c r="Z77" s="51"/>
      <c r="AA77" s="51">
        <v>1</v>
      </c>
      <c r="AB77" s="52"/>
      <c r="AC77" s="54"/>
    </row>
    <row r="78" spans="1:29" s="57" customFormat="1" ht="38.25">
      <c r="A78" s="51">
        <v>72</v>
      </c>
      <c r="B78" s="51" t="s">
        <v>154</v>
      </c>
      <c r="C78" s="51" t="s">
        <v>376</v>
      </c>
      <c r="D78" s="51" t="s">
        <v>473</v>
      </c>
      <c r="E78" s="51" t="s">
        <v>447</v>
      </c>
      <c r="F78" s="51" t="s">
        <v>691</v>
      </c>
      <c r="G78" s="51" t="s">
        <v>692</v>
      </c>
      <c r="H78" s="51" t="s">
        <v>450</v>
      </c>
      <c r="I78" s="51">
        <v>0.75</v>
      </c>
      <c r="J78" s="51" t="s">
        <v>451</v>
      </c>
      <c r="K78" s="51">
        <v>0</v>
      </c>
      <c r="L78" s="51">
        <v>0</v>
      </c>
      <c r="M78" s="51">
        <v>177</v>
      </c>
      <c r="N78" s="51">
        <v>0</v>
      </c>
      <c r="O78" s="51">
        <v>0</v>
      </c>
      <c r="P78" s="51">
        <v>177</v>
      </c>
      <c r="Q78" s="51">
        <v>0</v>
      </c>
      <c r="R78" s="51">
        <v>0</v>
      </c>
      <c r="S78" s="51">
        <v>0</v>
      </c>
      <c r="T78" s="51">
        <v>177</v>
      </c>
      <c r="U78" s="51">
        <v>0</v>
      </c>
      <c r="V78" s="51">
        <v>630</v>
      </c>
      <c r="W78" s="51"/>
      <c r="X78" s="51" t="s">
        <v>693</v>
      </c>
      <c r="Y78" s="51" t="s">
        <v>618</v>
      </c>
      <c r="Z78" s="51" t="s">
        <v>461</v>
      </c>
      <c r="AA78" s="51">
        <v>1</v>
      </c>
      <c r="AB78" s="52">
        <f>I78*V78</f>
        <v>472.5</v>
      </c>
      <c r="AC78" s="54"/>
    </row>
    <row r="79" spans="1:29" s="57" customFormat="1" ht="38.25">
      <c r="A79" s="51">
        <v>73</v>
      </c>
      <c r="B79" s="51" t="s">
        <v>154</v>
      </c>
      <c r="C79" s="51" t="s">
        <v>446</v>
      </c>
      <c r="D79" s="51" t="s">
        <v>315</v>
      </c>
      <c r="E79" s="51" t="s">
        <v>447</v>
      </c>
      <c r="F79" s="51" t="s">
        <v>694</v>
      </c>
      <c r="G79" s="51" t="s">
        <v>695</v>
      </c>
      <c r="H79" s="51" t="s">
        <v>448</v>
      </c>
      <c r="I79" s="51">
        <v>1.999999999185093</v>
      </c>
      <c r="J79" s="51" t="s">
        <v>446</v>
      </c>
      <c r="K79" s="51">
        <v>0</v>
      </c>
      <c r="L79" s="51">
        <v>0</v>
      </c>
      <c r="M79" s="51">
        <v>26</v>
      </c>
      <c r="N79" s="51">
        <v>0</v>
      </c>
      <c r="O79" s="51">
        <v>0</v>
      </c>
      <c r="P79" s="51">
        <v>26</v>
      </c>
      <c r="Q79" s="51">
        <v>0</v>
      </c>
      <c r="R79" s="51">
        <v>0</v>
      </c>
      <c r="S79" s="51">
        <v>0</v>
      </c>
      <c r="T79" s="51">
        <v>26</v>
      </c>
      <c r="U79" s="51">
        <v>0</v>
      </c>
      <c r="V79" s="51">
        <v>80</v>
      </c>
      <c r="W79" s="51"/>
      <c r="X79" s="51"/>
      <c r="Y79" s="51"/>
      <c r="Z79" s="51"/>
      <c r="AA79" s="51">
        <v>1</v>
      </c>
      <c r="AB79" s="52"/>
      <c r="AC79" s="54"/>
    </row>
    <row r="80" spans="1:29" s="57" customFormat="1" ht="38.25">
      <c r="A80" s="51">
        <v>74</v>
      </c>
      <c r="B80" s="51" t="s">
        <v>154</v>
      </c>
      <c r="C80" s="51" t="s">
        <v>376</v>
      </c>
      <c r="D80" s="51" t="s">
        <v>177</v>
      </c>
      <c r="E80" s="51" t="s">
        <v>454</v>
      </c>
      <c r="F80" s="51" t="s">
        <v>696</v>
      </c>
      <c r="G80" s="51" t="s">
        <v>697</v>
      </c>
      <c r="H80" s="51" t="s">
        <v>448</v>
      </c>
      <c r="I80" s="51">
        <v>6.666666667093523</v>
      </c>
      <c r="J80" s="51" t="s">
        <v>376</v>
      </c>
      <c r="K80" s="51">
        <v>0</v>
      </c>
      <c r="L80" s="51">
        <v>0</v>
      </c>
      <c r="M80" s="51">
        <v>17</v>
      </c>
      <c r="N80" s="51">
        <v>0</v>
      </c>
      <c r="O80" s="51">
        <v>0</v>
      </c>
      <c r="P80" s="51">
        <v>17</v>
      </c>
      <c r="Q80" s="51">
        <v>0</v>
      </c>
      <c r="R80" s="51">
        <v>0</v>
      </c>
      <c r="S80" s="51">
        <v>0</v>
      </c>
      <c r="T80" s="51">
        <v>17</v>
      </c>
      <c r="U80" s="51">
        <v>0</v>
      </c>
      <c r="V80" s="51">
        <v>25</v>
      </c>
      <c r="W80" s="51"/>
      <c r="X80" s="51"/>
      <c r="Y80" s="51"/>
      <c r="Z80" s="51"/>
      <c r="AA80" s="51">
        <v>1</v>
      </c>
      <c r="AB80" s="52"/>
      <c r="AC80" s="54"/>
    </row>
    <row r="81" spans="1:29" s="57" customFormat="1" ht="38.25">
      <c r="A81" s="51">
        <v>75</v>
      </c>
      <c r="B81" s="51" t="s">
        <v>154</v>
      </c>
      <c r="C81" s="51" t="s">
        <v>376</v>
      </c>
      <c r="D81" s="51" t="s">
        <v>473</v>
      </c>
      <c r="E81" s="51" t="s">
        <v>447</v>
      </c>
      <c r="F81" s="51" t="s">
        <v>698</v>
      </c>
      <c r="G81" s="51" t="s">
        <v>699</v>
      </c>
      <c r="H81" s="51" t="s">
        <v>450</v>
      </c>
      <c r="I81" s="51">
        <v>4.72</v>
      </c>
      <c r="J81" s="51" t="s">
        <v>451</v>
      </c>
      <c r="K81" s="51">
        <v>0</v>
      </c>
      <c r="L81" s="51">
        <v>0</v>
      </c>
      <c r="M81" s="51">
        <v>177</v>
      </c>
      <c r="N81" s="51">
        <v>0</v>
      </c>
      <c r="O81" s="51">
        <v>0</v>
      </c>
      <c r="P81" s="51">
        <v>177</v>
      </c>
      <c r="Q81" s="51">
        <v>0</v>
      </c>
      <c r="R81" s="51">
        <v>0</v>
      </c>
      <c r="S81" s="51">
        <v>0</v>
      </c>
      <c r="T81" s="51">
        <v>177</v>
      </c>
      <c r="U81" s="51">
        <v>0</v>
      </c>
      <c r="V81" s="51">
        <v>630</v>
      </c>
      <c r="W81" s="51"/>
      <c r="X81" s="51" t="s">
        <v>700</v>
      </c>
      <c r="Y81" s="51" t="s">
        <v>452</v>
      </c>
      <c r="Z81" s="51" t="s">
        <v>453</v>
      </c>
      <c r="AA81" s="51">
        <v>1</v>
      </c>
      <c r="AB81" s="52">
        <f>I81*V81</f>
        <v>2973.6</v>
      </c>
      <c r="AC81" s="54"/>
    </row>
    <row r="82" spans="1:29" s="57" customFormat="1" ht="38.25">
      <c r="A82" s="51">
        <v>76</v>
      </c>
      <c r="B82" s="51" t="s">
        <v>154</v>
      </c>
      <c r="C82" s="51" t="s">
        <v>198</v>
      </c>
      <c r="D82" s="51" t="s">
        <v>475</v>
      </c>
      <c r="E82" s="51" t="s">
        <v>447</v>
      </c>
      <c r="F82" s="51" t="s">
        <v>701</v>
      </c>
      <c r="G82" s="51" t="s">
        <v>702</v>
      </c>
      <c r="H82" s="51" t="s">
        <v>450</v>
      </c>
      <c r="I82" s="51">
        <v>0.22</v>
      </c>
      <c r="J82" s="51" t="s">
        <v>703</v>
      </c>
      <c r="K82" s="51">
        <v>0</v>
      </c>
      <c r="L82" s="51">
        <v>0</v>
      </c>
      <c r="M82" s="51">
        <v>62</v>
      </c>
      <c r="N82" s="51">
        <v>0</v>
      </c>
      <c r="O82" s="51">
        <v>0</v>
      </c>
      <c r="P82" s="51">
        <v>62</v>
      </c>
      <c r="Q82" s="51">
        <v>0</v>
      </c>
      <c r="R82" s="51">
        <v>0</v>
      </c>
      <c r="S82" s="51">
        <v>0</v>
      </c>
      <c r="T82" s="51">
        <v>62</v>
      </c>
      <c r="U82" s="51">
        <v>0</v>
      </c>
      <c r="V82" s="51">
        <v>850</v>
      </c>
      <c r="W82" s="51"/>
      <c r="X82" s="51" t="s">
        <v>700</v>
      </c>
      <c r="Y82" s="51" t="s">
        <v>452</v>
      </c>
      <c r="Z82" s="51" t="s">
        <v>453</v>
      </c>
      <c r="AA82" s="51">
        <v>1</v>
      </c>
      <c r="AB82" s="52">
        <f>I82*V82</f>
        <v>187</v>
      </c>
      <c r="AC82" s="54"/>
    </row>
    <row r="83" spans="1:29" s="57" customFormat="1" ht="38.25">
      <c r="A83" s="51">
        <v>77</v>
      </c>
      <c r="B83" s="51" t="s">
        <v>154</v>
      </c>
      <c r="C83" s="51" t="s">
        <v>376</v>
      </c>
      <c r="D83" s="51" t="s">
        <v>214</v>
      </c>
      <c r="E83" s="51" t="s">
        <v>454</v>
      </c>
      <c r="F83" s="51" t="s">
        <v>704</v>
      </c>
      <c r="G83" s="51" t="s">
        <v>705</v>
      </c>
      <c r="H83" s="51" t="s">
        <v>448</v>
      </c>
      <c r="I83" s="51">
        <v>1.583333332906477</v>
      </c>
      <c r="J83" s="51" t="s">
        <v>376</v>
      </c>
      <c r="K83" s="51">
        <v>0</v>
      </c>
      <c r="L83" s="51">
        <v>0</v>
      </c>
      <c r="M83" s="51">
        <v>32</v>
      </c>
      <c r="N83" s="51">
        <v>0</v>
      </c>
      <c r="O83" s="51">
        <v>0</v>
      </c>
      <c r="P83" s="51">
        <v>32</v>
      </c>
      <c r="Q83" s="51">
        <v>0</v>
      </c>
      <c r="R83" s="51">
        <v>0</v>
      </c>
      <c r="S83" s="51">
        <v>0</v>
      </c>
      <c r="T83" s="51">
        <v>32</v>
      </c>
      <c r="U83" s="51">
        <v>0</v>
      </c>
      <c r="V83" s="51">
        <v>50</v>
      </c>
      <c r="W83" s="51"/>
      <c r="X83" s="51"/>
      <c r="Y83" s="51"/>
      <c r="Z83" s="51"/>
      <c r="AA83" s="51">
        <v>1</v>
      </c>
      <c r="AB83" s="52"/>
      <c r="AC83" s="54"/>
    </row>
    <row r="84" spans="1:29" s="57" customFormat="1" ht="38.25">
      <c r="A84" s="51">
        <v>78</v>
      </c>
      <c r="B84" s="51" t="s">
        <v>154</v>
      </c>
      <c r="C84" s="51" t="s">
        <v>158</v>
      </c>
      <c r="D84" s="51" t="s">
        <v>477</v>
      </c>
      <c r="E84" s="51" t="s">
        <v>447</v>
      </c>
      <c r="F84" s="51" t="s">
        <v>706</v>
      </c>
      <c r="G84" s="51" t="s">
        <v>707</v>
      </c>
      <c r="H84" s="51" t="s">
        <v>450</v>
      </c>
      <c r="I84" s="51">
        <v>0.73</v>
      </c>
      <c r="J84" s="51" t="s">
        <v>708</v>
      </c>
      <c r="K84" s="51">
        <v>0</v>
      </c>
      <c r="L84" s="51">
        <v>0</v>
      </c>
      <c r="M84" s="51">
        <v>86</v>
      </c>
      <c r="N84" s="51">
        <v>0</v>
      </c>
      <c r="O84" s="51">
        <v>3</v>
      </c>
      <c r="P84" s="51">
        <v>83</v>
      </c>
      <c r="Q84" s="51">
        <v>0</v>
      </c>
      <c r="R84" s="51">
        <v>0</v>
      </c>
      <c r="S84" s="51">
        <v>0</v>
      </c>
      <c r="T84" s="51">
        <v>86</v>
      </c>
      <c r="U84" s="51">
        <v>0</v>
      </c>
      <c r="V84" s="51">
        <v>1150</v>
      </c>
      <c r="W84" s="51"/>
      <c r="X84" s="51" t="s">
        <v>709</v>
      </c>
      <c r="Y84" s="51" t="s">
        <v>458</v>
      </c>
      <c r="Z84" s="51" t="s">
        <v>453</v>
      </c>
      <c r="AA84" s="51">
        <v>1</v>
      </c>
      <c r="AB84" s="52">
        <f>I84*V84</f>
        <v>839.5</v>
      </c>
      <c r="AC84" s="54"/>
    </row>
    <row r="85" spans="1:29" s="57" customFormat="1" ht="38.25">
      <c r="A85" s="51">
        <v>79</v>
      </c>
      <c r="B85" s="51" t="s">
        <v>154</v>
      </c>
      <c r="C85" s="51" t="s">
        <v>158</v>
      </c>
      <c r="D85" s="51" t="s">
        <v>466</v>
      </c>
      <c r="E85" s="51" t="s">
        <v>447</v>
      </c>
      <c r="F85" s="51" t="s">
        <v>706</v>
      </c>
      <c r="G85" s="51" t="s">
        <v>710</v>
      </c>
      <c r="H85" s="51" t="s">
        <v>450</v>
      </c>
      <c r="I85" s="51">
        <v>0.67</v>
      </c>
      <c r="J85" s="51" t="s">
        <v>708</v>
      </c>
      <c r="K85" s="51">
        <v>0</v>
      </c>
      <c r="L85" s="51">
        <v>0</v>
      </c>
      <c r="M85" s="51">
        <v>127</v>
      </c>
      <c r="N85" s="51">
        <v>0</v>
      </c>
      <c r="O85" s="51">
        <v>0</v>
      </c>
      <c r="P85" s="51">
        <v>127</v>
      </c>
      <c r="Q85" s="51">
        <v>0</v>
      </c>
      <c r="R85" s="51">
        <v>0</v>
      </c>
      <c r="S85" s="51">
        <v>3</v>
      </c>
      <c r="T85" s="51">
        <v>124</v>
      </c>
      <c r="U85" s="51">
        <v>0</v>
      </c>
      <c r="V85" s="51">
        <v>700</v>
      </c>
      <c r="W85" s="51"/>
      <c r="X85" s="51" t="s">
        <v>709</v>
      </c>
      <c r="Y85" s="51" t="s">
        <v>458</v>
      </c>
      <c r="Z85" s="51" t="s">
        <v>453</v>
      </c>
      <c r="AA85" s="51">
        <v>1</v>
      </c>
      <c r="AB85" s="52">
        <f>I85*V85</f>
        <v>469</v>
      </c>
      <c r="AC85" s="54"/>
    </row>
    <row r="86" spans="1:29" s="57" customFormat="1" ht="38.25">
      <c r="A86" s="51">
        <v>80</v>
      </c>
      <c r="B86" s="51" t="s">
        <v>154</v>
      </c>
      <c r="C86" s="51" t="s">
        <v>376</v>
      </c>
      <c r="D86" s="51" t="s">
        <v>594</v>
      </c>
      <c r="E86" s="51" t="s">
        <v>447</v>
      </c>
      <c r="F86" s="51" t="s">
        <v>711</v>
      </c>
      <c r="G86" s="51" t="s">
        <v>712</v>
      </c>
      <c r="H86" s="51" t="s">
        <v>450</v>
      </c>
      <c r="I86" s="51">
        <v>2.75</v>
      </c>
      <c r="J86" s="51" t="s">
        <v>451</v>
      </c>
      <c r="K86" s="51">
        <v>0</v>
      </c>
      <c r="L86" s="51">
        <v>0</v>
      </c>
      <c r="M86" s="51">
        <v>159</v>
      </c>
      <c r="N86" s="51">
        <v>0</v>
      </c>
      <c r="O86" s="51">
        <v>2</v>
      </c>
      <c r="P86" s="51">
        <v>157</v>
      </c>
      <c r="Q86" s="51">
        <v>0</v>
      </c>
      <c r="R86" s="51">
        <v>0</v>
      </c>
      <c r="S86" s="51">
        <v>1</v>
      </c>
      <c r="T86" s="51">
        <v>158</v>
      </c>
      <c r="U86" s="51">
        <v>0</v>
      </c>
      <c r="V86" s="51">
        <v>249</v>
      </c>
      <c r="W86" s="51"/>
      <c r="X86" s="51" t="s">
        <v>713</v>
      </c>
      <c r="Y86" s="51" t="s">
        <v>452</v>
      </c>
      <c r="Z86" s="51" t="s">
        <v>453</v>
      </c>
      <c r="AA86" s="51">
        <v>1</v>
      </c>
      <c r="AB86" s="52">
        <f>I86*V86</f>
        <v>684.75</v>
      </c>
      <c r="AC86" s="54"/>
    </row>
    <row r="87" spans="1:29" s="57" customFormat="1" ht="38.25">
      <c r="A87" s="51">
        <v>81</v>
      </c>
      <c r="B87" s="51" t="s">
        <v>154</v>
      </c>
      <c r="C87" s="51" t="s">
        <v>376</v>
      </c>
      <c r="D87" s="51" t="s">
        <v>235</v>
      </c>
      <c r="E87" s="51" t="s">
        <v>454</v>
      </c>
      <c r="F87" s="51" t="s">
        <v>714</v>
      </c>
      <c r="G87" s="51" t="s">
        <v>715</v>
      </c>
      <c r="H87" s="51" t="s">
        <v>448</v>
      </c>
      <c r="I87" s="51">
        <v>2.333333332731854</v>
      </c>
      <c r="J87" s="51" t="s">
        <v>376</v>
      </c>
      <c r="K87" s="51">
        <v>0</v>
      </c>
      <c r="L87" s="51">
        <v>0</v>
      </c>
      <c r="M87" s="51">
        <v>25</v>
      </c>
      <c r="N87" s="51">
        <v>0</v>
      </c>
      <c r="O87" s="51">
        <v>0</v>
      </c>
      <c r="P87" s="51">
        <v>25</v>
      </c>
      <c r="Q87" s="51">
        <v>0</v>
      </c>
      <c r="R87" s="51">
        <v>0</v>
      </c>
      <c r="S87" s="51">
        <v>0</v>
      </c>
      <c r="T87" s="51">
        <v>25</v>
      </c>
      <c r="U87" s="51">
        <v>0</v>
      </c>
      <c r="V87" s="51">
        <v>30</v>
      </c>
      <c r="W87" s="51"/>
      <c r="X87" s="51"/>
      <c r="Y87" s="51"/>
      <c r="Z87" s="51"/>
      <c r="AA87" s="51">
        <v>1</v>
      </c>
      <c r="AB87" s="52"/>
      <c r="AC87" s="54"/>
    </row>
    <row r="88" spans="1:29" s="57" customFormat="1" ht="38.25">
      <c r="A88" s="51">
        <v>82</v>
      </c>
      <c r="B88" s="51" t="s">
        <v>154</v>
      </c>
      <c r="C88" s="51" t="s">
        <v>376</v>
      </c>
      <c r="D88" s="51" t="s">
        <v>215</v>
      </c>
      <c r="E88" s="51" t="s">
        <v>454</v>
      </c>
      <c r="F88" s="51" t="s">
        <v>716</v>
      </c>
      <c r="G88" s="51" t="s">
        <v>717</v>
      </c>
      <c r="H88" s="51" t="s">
        <v>448</v>
      </c>
      <c r="I88" s="51">
        <v>1.916666666278616</v>
      </c>
      <c r="J88" s="51" t="s">
        <v>376</v>
      </c>
      <c r="K88" s="51">
        <v>0</v>
      </c>
      <c r="L88" s="51">
        <v>0</v>
      </c>
      <c r="M88" s="51">
        <v>43</v>
      </c>
      <c r="N88" s="51">
        <v>0</v>
      </c>
      <c r="O88" s="51">
        <v>0</v>
      </c>
      <c r="P88" s="51">
        <v>43</v>
      </c>
      <c r="Q88" s="51">
        <v>0</v>
      </c>
      <c r="R88" s="51">
        <v>0</v>
      </c>
      <c r="S88" s="51">
        <v>0</v>
      </c>
      <c r="T88" s="51">
        <v>43</v>
      </c>
      <c r="U88" s="51">
        <v>0</v>
      </c>
      <c r="V88" s="51">
        <v>50</v>
      </c>
      <c r="W88" s="51"/>
      <c r="X88" s="51"/>
      <c r="Y88" s="51"/>
      <c r="Z88" s="51"/>
      <c r="AA88" s="51">
        <v>1</v>
      </c>
      <c r="AB88" s="52"/>
      <c r="AC88" s="54"/>
    </row>
    <row r="89" spans="1:29" s="57" customFormat="1" ht="38.25">
      <c r="A89" s="51">
        <v>83</v>
      </c>
      <c r="B89" s="51" t="s">
        <v>154</v>
      </c>
      <c r="C89" s="51" t="s">
        <v>376</v>
      </c>
      <c r="D89" s="51" t="s">
        <v>335</v>
      </c>
      <c r="E89" s="51" t="s">
        <v>454</v>
      </c>
      <c r="F89" s="51" t="s">
        <v>718</v>
      </c>
      <c r="G89" s="51" t="s">
        <v>719</v>
      </c>
      <c r="H89" s="51" t="s">
        <v>448</v>
      </c>
      <c r="I89" s="51">
        <v>2.000000001629815</v>
      </c>
      <c r="J89" s="51" t="s">
        <v>376</v>
      </c>
      <c r="K89" s="51">
        <v>0</v>
      </c>
      <c r="L89" s="51">
        <v>0</v>
      </c>
      <c r="M89" s="51">
        <v>25</v>
      </c>
      <c r="N89" s="51">
        <v>0</v>
      </c>
      <c r="O89" s="51">
        <v>0</v>
      </c>
      <c r="P89" s="51">
        <v>25</v>
      </c>
      <c r="Q89" s="51">
        <v>0</v>
      </c>
      <c r="R89" s="51">
        <v>0</v>
      </c>
      <c r="S89" s="51">
        <v>0</v>
      </c>
      <c r="T89" s="51">
        <v>25</v>
      </c>
      <c r="U89" s="51">
        <v>0</v>
      </c>
      <c r="V89" s="51">
        <v>30</v>
      </c>
      <c r="W89" s="51"/>
      <c r="X89" s="51"/>
      <c r="Y89" s="51"/>
      <c r="Z89" s="51"/>
      <c r="AA89" s="51">
        <v>1</v>
      </c>
      <c r="AB89" s="52"/>
      <c r="AC89" s="54"/>
    </row>
    <row r="90" spans="1:29" s="57" customFormat="1" ht="38.25">
      <c r="A90" s="51">
        <v>84</v>
      </c>
      <c r="B90" s="51" t="s">
        <v>154</v>
      </c>
      <c r="C90" s="51" t="s">
        <v>376</v>
      </c>
      <c r="D90" s="51" t="s">
        <v>178</v>
      </c>
      <c r="E90" s="51" t="s">
        <v>454</v>
      </c>
      <c r="F90" s="51" t="s">
        <v>720</v>
      </c>
      <c r="G90" s="51" t="s">
        <v>721</v>
      </c>
      <c r="H90" s="51" t="s">
        <v>448</v>
      </c>
      <c r="I90" s="51">
        <v>1.5</v>
      </c>
      <c r="J90" s="51" t="s">
        <v>376</v>
      </c>
      <c r="K90" s="51">
        <v>0</v>
      </c>
      <c r="L90" s="51">
        <v>0</v>
      </c>
      <c r="M90" s="51">
        <v>35</v>
      </c>
      <c r="N90" s="51">
        <v>0</v>
      </c>
      <c r="O90" s="51">
        <v>0</v>
      </c>
      <c r="P90" s="51">
        <v>35</v>
      </c>
      <c r="Q90" s="51">
        <v>0</v>
      </c>
      <c r="R90" s="51">
        <v>0</v>
      </c>
      <c r="S90" s="51">
        <v>0</v>
      </c>
      <c r="T90" s="51">
        <v>35</v>
      </c>
      <c r="U90" s="51">
        <v>0</v>
      </c>
      <c r="V90" s="51">
        <v>40</v>
      </c>
      <c r="W90" s="51"/>
      <c r="X90" s="51"/>
      <c r="Y90" s="51"/>
      <c r="Z90" s="51"/>
      <c r="AA90" s="51">
        <v>1</v>
      </c>
      <c r="AB90" s="52"/>
      <c r="AC90" s="54"/>
    </row>
    <row r="91" spans="1:29" s="57" customFormat="1" ht="38.25">
      <c r="A91" s="51">
        <v>85</v>
      </c>
      <c r="B91" s="51" t="s">
        <v>154</v>
      </c>
      <c r="C91" s="51" t="s">
        <v>376</v>
      </c>
      <c r="D91" s="51" t="s">
        <v>323</v>
      </c>
      <c r="E91" s="51" t="s">
        <v>454</v>
      </c>
      <c r="F91" s="51" t="s">
        <v>722</v>
      </c>
      <c r="G91" s="51" t="s">
        <v>723</v>
      </c>
      <c r="H91" s="51" t="s">
        <v>448</v>
      </c>
      <c r="I91" s="51">
        <v>0.6666666672681458</v>
      </c>
      <c r="J91" s="51" t="s">
        <v>376</v>
      </c>
      <c r="K91" s="51">
        <v>0</v>
      </c>
      <c r="L91" s="51">
        <v>0</v>
      </c>
      <c r="M91" s="51">
        <v>20</v>
      </c>
      <c r="N91" s="51">
        <v>0</v>
      </c>
      <c r="O91" s="51">
        <v>0</v>
      </c>
      <c r="P91" s="51">
        <v>20</v>
      </c>
      <c r="Q91" s="51">
        <v>0</v>
      </c>
      <c r="R91" s="51">
        <v>0</v>
      </c>
      <c r="S91" s="51">
        <v>0</v>
      </c>
      <c r="T91" s="51">
        <v>20</v>
      </c>
      <c r="U91" s="51">
        <v>0</v>
      </c>
      <c r="V91" s="51">
        <v>25</v>
      </c>
      <c r="W91" s="51"/>
      <c r="X91" s="51"/>
      <c r="Y91" s="51"/>
      <c r="Z91" s="51"/>
      <c r="AA91" s="51">
        <v>1</v>
      </c>
      <c r="AB91" s="52"/>
      <c r="AC91" s="54"/>
    </row>
    <row r="92" spans="1:29" s="57" customFormat="1" ht="38.25">
      <c r="A92" s="51">
        <v>86</v>
      </c>
      <c r="B92" s="51" t="s">
        <v>154</v>
      </c>
      <c r="C92" s="51" t="s">
        <v>376</v>
      </c>
      <c r="D92" s="51" t="s">
        <v>564</v>
      </c>
      <c r="E92" s="51" t="s">
        <v>447</v>
      </c>
      <c r="F92" s="51" t="s">
        <v>724</v>
      </c>
      <c r="G92" s="51" t="s">
        <v>725</v>
      </c>
      <c r="H92" s="51" t="s">
        <v>450</v>
      </c>
      <c r="I92" s="51">
        <v>0.5833333343616687</v>
      </c>
      <c r="J92" s="51" t="s">
        <v>451</v>
      </c>
      <c r="K92" s="51">
        <v>0</v>
      </c>
      <c r="L92" s="51" t="s">
        <v>726</v>
      </c>
      <c r="M92" s="51">
        <v>1</v>
      </c>
      <c r="N92" s="51">
        <v>0</v>
      </c>
      <c r="O92" s="51">
        <v>1</v>
      </c>
      <c r="P92" s="51">
        <v>0</v>
      </c>
      <c r="Q92" s="51">
        <v>0</v>
      </c>
      <c r="R92" s="51">
        <v>0</v>
      </c>
      <c r="S92" s="51">
        <v>1</v>
      </c>
      <c r="T92" s="51">
        <v>0</v>
      </c>
      <c r="U92" s="51">
        <v>0</v>
      </c>
      <c r="V92" s="51">
        <v>1100</v>
      </c>
      <c r="W92" s="51"/>
      <c r="X92" s="51" t="s">
        <v>727</v>
      </c>
      <c r="Y92" s="51" t="s">
        <v>456</v>
      </c>
      <c r="Z92" s="51" t="s">
        <v>461</v>
      </c>
      <c r="AA92" s="51">
        <v>1</v>
      </c>
      <c r="AB92" s="52">
        <f>I92*V92</f>
        <v>641.6666677978355</v>
      </c>
      <c r="AC92" s="54"/>
    </row>
    <row r="93" spans="1:29" s="57" customFormat="1" ht="38.25">
      <c r="A93" s="51">
        <v>87</v>
      </c>
      <c r="B93" s="51" t="s">
        <v>154</v>
      </c>
      <c r="C93" s="51" t="s">
        <v>376</v>
      </c>
      <c r="D93" s="51" t="s">
        <v>449</v>
      </c>
      <c r="E93" s="51" t="s">
        <v>447</v>
      </c>
      <c r="F93" s="51" t="s">
        <v>728</v>
      </c>
      <c r="G93" s="51" t="s">
        <v>729</v>
      </c>
      <c r="H93" s="51" t="s">
        <v>450</v>
      </c>
      <c r="I93" s="51">
        <v>2.016666667128447</v>
      </c>
      <c r="J93" s="51" t="s">
        <v>730</v>
      </c>
      <c r="K93" s="51">
        <v>0</v>
      </c>
      <c r="L93" s="51">
        <v>0</v>
      </c>
      <c r="M93" s="51">
        <v>58</v>
      </c>
      <c r="N93" s="51">
        <v>0</v>
      </c>
      <c r="O93" s="51">
        <v>0</v>
      </c>
      <c r="P93" s="51">
        <v>58</v>
      </c>
      <c r="Q93" s="51">
        <v>0</v>
      </c>
      <c r="R93" s="51">
        <v>0</v>
      </c>
      <c r="S93" s="51">
        <v>4</v>
      </c>
      <c r="T93" s="51">
        <v>54</v>
      </c>
      <c r="U93" s="51">
        <v>0</v>
      </c>
      <c r="V93" s="51">
        <v>620</v>
      </c>
      <c r="W93" s="51"/>
      <c r="X93" s="51" t="s">
        <v>731</v>
      </c>
      <c r="Y93" s="51" t="s">
        <v>452</v>
      </c>
      <c r="Z93" s="51" t="s">
        <v>453</v>
      </c>
      <c r="AA93" s="51">
        <v>1</v>
      </c>
      <c r="AB93" s="52">
        <f>I93*V93</f>
        <v>1250.3333336196372</v>
      </c>
      <c r="AC93" s="54"/>
    </row>
    <row r="94" spans="1:29" s="57" customFormat="1" ht="38.25">
      <c r="A94" s="51">
        <v>88</v>
      </c>
      <c r="B94" s="51" t="s">
        <v>154</v>
      </c>
      <c r="C94" s="51" t="s">
        <v>376</v>
      </c>
      <c r="D94" s="51" t="s">
        <v>274</v>
      </c>
      <c r="E94" s="51" t="s">
        <v>454</v>
      </c>
      <c r="F94" s="51" t="s">
        <v>732</v>
      </c>
      <c r="G94" s="51" t="s">
        <v>729</v>
      </c>
      <c r="H94" s="51" t="s">
        <v>448</v>
      </c>
      <c r="I94" s="51">
        <v>0.9999999983701855</v>
      </c>
      <c r="J94" s="51" t="s">
        <v>376</v>
      </c>
      <c r="K94" s="51">
        <v>0</v>
      </c>
      <c r="L94" s="51">
        <v>0</v>
      </c>
      <c r="M94" s="51">
        <v>51</v>
      </c>
      <c r="N94" s="51">
        <v>0</v>
      </c>
      <c r="O94" s="51">
        <v>0</v>
      </c>
      <c r="P94" s="51">
        <v>51</v>
      </c>
      <c r="Q94" s="51">
        <v>0</v>
      </c>
      <c r="R94" s="51">
        <v>0</v>
      </c>
      <c r="S94" s="51">
        <v>0</v>
      </c>
      <c r="T94" s="51">
        <v>51</v>
      </c>
      <c r="U94" s="51">
        <v>0</v>
      </c>
      <c r="V94" s="51">
        <v>65</v>
      </c>
      <c r="W94" s="51"/>
      <c r="X94" s="51"/>
      <c r="Y94" s="51"/>
      <c r="Z94" s="51"/>
      <c r="AA94" s="51">
        <v>1</v>
      </c>
      <c r="AB94" s="52"/>
      <c r="AC94" s="54"/>
    </row>
    <row r="95" spans="1:29" s="57" customFormat="1" ht="38.25">
      <c r="A95" s="51">
        <v>89</v>
      </c>
      <c r="B95" s="51" t="s">
        <v>154</v>
      </c>
      <c r="C95" s="51" t="s">
        <v>376</v>
      </c>
      <c r="D95" s="51" t="s">
        <v>733</v>
      </c>
      <c r="E95" s="51" t="s">
        <v>454</v>
      </c>
      <c r="F95" s="51" t="s">
        <v>734</v>
      </c>
      <c r="G95" s="51" t="s">
        <v>735</v>
      </c>
      <c r="H95" s="51" t="s">
        <v>448</v>
      </c>
      <c r="I95" s="51">
        <v>6.333333333546761</v>
      </c>
      <c r="J95" s="51" t="s">
        <v>376</v>
      </c>
      <c r="K95" s="51">
        <v>0</v>
      </c>
      <c r="L95" s="51">
        <v>0</v>
      </c>
      <c r="M95" s="51">
        <v>56</v>
      </c>
      <c r="N95" s="51">
        <v>0</v>
      </c>
      <c r="O95" s="51">
        <v>0</v>
      </c>
      <c r="P95" s="51">
        <v>56</v>
      </c>
      <c r="Q95" s="51">
        <v>0</v>
      </c>
      <c r="R95" s="51">
        <v>0</v>
      </c>
      <c r="S95" s="51">
        <v>0</v>
      </c>
      <c r="T95" s="51">
        <v>56</v>
      </c>
      <c r="U95" s="51">
        <v>0</v>
      </c>
      <c r="V95" s="51">
        <v>65</v>
      </c>
      <c r="W95" s="51"/>
      <c r="X95" s="51"/>
      <c r="Y95" s="51"/>
      <c r="Z95" s="51"/>
      <c r="AA95" s="51">
        <v>1</v>
      </c>
      <c r="AB95" s="52"/>
      <c r="AC95" s="54"/>
    </row>
    <row r="96" spans="1:29" s="57" customFormat="1" ht="38.25">
      <c r="A96" s="51">
        <v>90</v>
      </c>
      <c r="B96" s="51" t="s">
        <v>154</v>
      </c>
      <c r="C96" s="51" t="s">
        <v>376</v>
      </c>
      <c r="D96" s="51" t="s">
        <v>318</v>
      </c>
      <c r="E96" s="51" t="s">
        <v>454</v>
      </c>
      <c r="F96" s="51" t="s">
        <v>736</v>
      </c>
      <c r="G96" s="51" t="s">
        <v>737</v>
      </c>
      <c r="H96" s="51" t="s">
        <v>448</v>
      </c>
      <c r="I96" s="51">
        <v>1.333333334361669</v>
      </c>
      <c r="J96" s="51" t="s">
        <v>376</v>
      </c>
      <c r="K96" s="51">
        <v>0</v>
      </c>
      <c r="L96" s="51">
        <v>0</v>
      </c>
      <c r="M96" s="51">
        <v>30</v>
      </c>
      <c r="N96" s="51">
        <v>0</v>
      </c>
      <c r="O96" s="51">
        <v>0</v>
      </c>
      <c r="P96" s="51">
        <v>30</v>
      </c>
      <c r="Q96" s="51">
        <v>0</v>
      </c>
      <c r="R96" s="51">
        <v>0</v>
      </c>
      <c r="S96" s="51">
        <v>0</v>
      </c>
      <c r="T96" s="51">
        <v>30</v>
      </c>
      <c r="U96" s="51">
        <v>0</v>
      </c>
      <c r="V96" s="51">
        <v>35</v>
      </c>
      <c r="W96" s="51"/>
      <c r="X96" s="51"/>
      <c r="Y96" s="51"/>
      <c r="Z96" s="51"/>
      <c r="AA96" s="51">
        <v>1</v>
      </c>
      <c r="AB96" s="52"/>
      <c r="AC96" s="54"/>
    </row>
    <row r="97" spans="1:29" s="57" customFormat="1" ht="38.25">
      <c r="A97" s="51">
        <v>91</v>
      </c>
      <c r="B97" s="51" t="s">
        <v>154</v>
      </c>
      <c r="C97" s="51" t="s">
        <v>376</v>
      </c>
      <c r="D97" s="51" t="s">
        <v>733</v>
      </c>
      <c r="E97" s="51" t="s">
        <v>454</v>
      </c>
      <c r="F97" s="51" t="s">
        <v>738</v>
      </c>
      <c r="G97" s="51" t="s">
        <v>739</v>
      </c>
      <c r="H97" s="51" t="s">
        <v>448</v>
      </c>
      <c r="I97" s="51">
        <v>6.75</v>
      </c>
      <c r="J97" s="51" t="s">
        <v>376</v>
      </c>
      <c r="K97" s="51">
        <v>0</v>
      </c>
      <c r="L97" s="51">
        <v>0</v>
      </c>
      <c r="M97" s="51">
        <v>56</v>
      </c>
      <c r="N97" s="51">
        <v>0</v>
      </c>
      <c r="O97" s="51">
        <v>0</v>
      </c>
      <c r="P97" s="51">
        <v>56</v>
      </c>
      <c r="Q97" s="51">
        <v>0</v>
      </c>
      <c r="R97" s="51">
        <v>0</v>
      </c>
      <c r="S97" s="51">
        <v>0</v>
      </c>
      <c r="T97" s="51">
        <v>56</v>
      </c>
      <c r="U97" s="51">
        <v>0</v>
      </c>
      <c r="V97" s="51">
        <v>65</v>
      </c>
      <c r="W97" s="51"/>
      <c r="X97" s="51"/>
      <c r="Y97" s="51"/>
      <c r="Z97" s="51"/>
      <c r="AA97" s="51">
        <v>1</v>
      </c>
      <c r="AB97" s="52"/>
      <c r="AC97" s="54"/>
    </row>
    <row r="98" spans="1:29" s="57" customFormat="1" ht="38.25">
      <c r="A98" s="51">
        <v>92</v>
      </c>
      <c r="B98" s="51" t="s">
        <v>154</v>
      </c>
      <c r="C98" s="51" t="s">
        <v>376</v>
      </c>
      <c r="D98" s="51" t="s">
        <v>269</v>
      </c>
      <c r="E98" s="51" t="s">
        <v>454</v>
      </c>
      <c r="F98" s="51" t="s">
        <v>740</v>
      </c>
      <c r="G98" s="51" t="s">
        <v>741</v>
      </c>
      <c r="H98" s="51" t="s">
        <v>448</v>
      </c>
      <c r="I98" s="51">
        <v>2.333333335176576</v>
      </c>
      <c r="J98" s="51" t="s">
        <v>376</v>
      </c>
      <c r="K98" s="51">
        <v>0</v>
      </c>
      <c r="L98" s="51">
        <v>0</v>
      </c>
      <c r="M98" s="51">
        <v>9</v>
      </c>
      <c r="N98" s="51">
        <v>0</v>
      </c>
      <c r="O98" s="51">
        <v>0</v>
      </c>
      <c r="P98" s="51">
        <v>9</v>
      </c>
      <c r="Q98" s="51">
        <v>0</v>
      </c>
      <c r="R98" s="51">
        <v>0</v>
      </c>
      <c r="S98" s="51">
        <v>0</v>
      </c>
      <c r="T98" s="51">
        <v>9</v>
      </c>
      <c r="U98" s="51">
        <v>0</v>
      </c>
      <c r="V98" s="51">
        <v>15</v>
      </c>
      <c r="W98" s="51"/>
      <c r="X98" s="51"/>
      <c r="Y98" s="51"/>
      <c r="Z98" s="51"/>
      <c r="AA98" s="51">
        <v>1</v>
      </c>
      <c r="AB98" s="52"/>
      <c r="AC98" s="54"/>
    </row>
    <row r="99" spans="1:29" s="57" customFormat="1" ht="38.25">
      <c r="A99" s="51">
        <v>93</v>
      </c>
      <c r="B99" s="51" t="s">
        <v>154</v>
      </c>
      <c r="C99" s="51" t="s">
        <v>376</v>
      </c>
      <c r="D99" s="51" t="s">
        <v>314</v>
      </c>
      <c r="E99" s="51" t="s">
        <v>454</v>
      </c>
      <c r="F99" s="51" t="s">
        <v>742</v>
      </c>
      <c r="G99" s="51" t="s">
        <v>743</v>
      </c>
      <c r="H99" s="51" t="s">
        <v>448</v>
      </c>
      <c r="I99" s="51">
        <v>1.999999999185093</v>
      </c>
      <c r="J99" s="51" t="s">
        <v>376</v>
      </c>
      <c r="K99" s="51">
        <v>0</v>
      </c>
      <c r="L99" s="51">
        <v>0</v>
      </c>
      <c r="M99" s="51">
        <v>40</v>
      </c>
      <c r="N99" s="51">
        <v>0</v>
      </c>
      <c r="O99" s="51">
        <v>0</v>
      </c>
      <c r="P99" s="51">
        <v>40</v>
      </c>
      <c r="Q99" s="51">
        <v>0</v>
      </c>
      <c r="R99" s="51">
        <v>0</v>
      </c>
      <c r="S99" s="51">
        <v>0</v>
      </c>
      <c r="T99" s="51">
        <v>40</v>
      </c>
      <c r="U99" s="51">
        <v>0</v>
      </c>
      <c r="V99" s="51">
        <v>50</v>
      </c>
      <c r="W99" s="51"/>
      <c r="X99" s="51"/>
      <c r="Y99" s="51"/>
      <c r="Z99" s="51"/>
      <c r="AA99" s="51">
        <v>1</v>
      </c>
      <c r="AB99" s="52"/>
      <c r="AC99" s="54"/>
    </row>
    <row r="100" spans="1:29" s="57" customFormat="1" ht="38.25">
      <c r="A100" s="51">
        <v>94</v>
      </c>
      <c r="B100" s="51" t="s">
        <v>154</v>
      </c>
      <c r="C100" s="51" t="s">
        <v>376</v>
      </c>
      <c r="D100" s="51" t="s">
        <v>180</v>
      </c>
      <c r="E100" s="51" t="s">
        <v>454</v>
      </c>
      <c r="F100" s="51" t="s">
        <v>744</v>
      </c>
      <c r="G100" s="51" t="s">
        <v>745</v>
      </c>
      <c r="H100" s="51" t="s">
        <v>448</v>
      </c>
      <c r="I100" s="51">
        <v>1.916666666278616</v>
      </c>
      <c r="J100" s="51" t="s">
        <v>376</v>
      </c>
      <c r="K100" s="51">
        <v>0</v>
      </c>
      <c r="L100" s="51">
        <v>0</v>
      </c>
      <c r="M100" s="51">
        <v>27</v>
      </c>
      <c r="N100" s="51">
        <v>0</v>
      </c>
      <c r="O100" s="51">
        <v>0</v>
      </c>
      <c r="P100" s="51">
        <v>27</v>
      </c>
      <c r="Q100" s="51">
        <v>0</v>
      </c>
      <c r="R100" s="51">
        <v>0</v>
      </c>
      <c r="S100" s="51">
        <v>0</v>
      </c>
      <c r="T100" s="51">
        <v>27</v>
      </c>
      <c r="U100" s="51">
        <v>0</v>
      </c>
      <c r="V100" s="51">
        <v>35</v>
      </c>
      <c r="W100" s="51"/>
      <c r="X100" s="51"/>
      <c r="Y100" s="51"/>
      <c r="Z100" s="51"/>
      <c r="AA100" s="51">
        <v>1</v>
      </c>
      <c r="AB100" s="52"/>
      <c r="AC100" s="54"/>
    </row>
    <row r="101" spans="1:29" s="57" customFormat="1" ht="38.25">
      <c r="A101" s="51">
        <v>95</v>
      </c>
      <c r="B101" s="51" t="s">
        <v>154</v>
      </c>
      <c r="C101" s="51" t="s">
        <v>376</v>
      </c>
      <c r="D101" s="51" t="s">
        <v>733</v>
      </c>
      <c r="E101" s="51" t="s">
        <v>454</v>
      </c>
      <c r="F101" s="51" t="s">
        <v>746</v>
      </c>
      <c r="G101" s="51" t="s">
        <v>747</v>
      </c>
      <c r="H101" s="51" t="s">
        <v>448</v>
      </c>
      <c r="I101" s="51">
        <v>5.500000000814907</v>
      </c>
      <c r="J101" s="51" t="s">
        <v>376</v>
      </c>
      <c r="K101" s="51">
        <v>0</v>
      </c>
      <c r="L101" s="51">
        <v>0</v>
      </c>
      <c r="M101" s="51">
        <v>60</v>
      </c>
      <c r="N101" s="51">
        <v>0</v>
      </c>
      <c r="O101" s="51">
        <v>0</v>
      </c>
      <c r="P101" s="51">
        <v>60</v>
      </c>
      <c r="Q101" s="51">
        <v>0</v>
      </c>
      <c r="R101" s="51">
        <v>0</v>
      </c>
      <c r="S101" s="51">
        <v>0</v>
      </c>
      <c r="T101" s="51">
        <v>60</v>
      </c>
      <c r="U101" s="51">
        <v>0</v>
      </c>
      <c r="V101" s="51">
        <v>70</v>
      </c>
      <c r="W101" s="51"/>
      <c r="X101" s="51"/>
      <c r="Y101" s="51"/>
      <c r="Z101" s="51"/>
      <c r="AA101" s="51">
        <v>1</v>
      </c>
      <c r="AB101" s="52"/>
      <c r="AC101" s="54"/>
    </row>
    <row r="102" spans="1:29" s="57" customFormat="1" ht="38.25">
      <c r="A102" s="51">
        <v>96</v>
      </c>
      <c r="B102" s="51" t="s">
        <v>154</v>
      </c>
      <c r="C102" s="51" t="s">
        <v>376</v>
      </c>
      <c r="D102" s="51" t="s">
        <v>449</v>
      </c>
      <c r="E102" s="51" t="s">
        <v>447</v>
      </c>
      <c r="F102" s="51" t="s">
        <v>748</v>
      </c>
      <c r="G102" s="51" t="s">
        <v>749</v>
      </c>
      <c r="H102" s="51" t="s">
        <v>450</v>
      </c>
      <c r="I102" s="51">
        <v>1.216666668013204</v>
      </c>
      <c r="J102" s="51" t="s">
        <v>376</v>
      </c>
      <c r="K102" s="51">
        <v>0</v>
      </c>
      <c r="L102" s="51">
        <v>0</v>
      </c>
      <c r="M102" s="51">
        <v>43</v>
      </c>
      <c r="N102" s="51">
        <v>0</v>
      </c>
      <c r="O102" s="51">
        <v>0</v>
      </c>
      <c r="P102" s="51">
        <v>43</v>
      </c>
      <c r="Q102" s="51">
        <v>0</v>
      </c>
      <c r="R102" s="51">
        <v>0</v>
      </c>
      <c r="S102" s="51">
        <v>0</v>
      </c>
      <c r="T102" s="51">
        <v>43</v>
      </c>
      <c r="U102" s="51">
        <v>0</v>
      </c>
      <c r="V102" s="51">
        <v>50</v>
      </c>
      <c r="W102" s="51"/>
      <c r="X102" s="51" t="s">
        <v>750</v>
      </c>
      <c r="Y102" s="51" t="s">
        <v>452</v>
      </c>
      <c r="Z102" s="51" t="s">
        <v>453</v>
      </c>
      <c r="AA102" s="51">
        <v>1</v>
      </c>
      <c r="AB102" s="52">
        <f aca="true" t="shared" si="2" ref="AB102:AB109">I102*V102</f>
        <v>60.833333400660194</v>
      </c>
      <c r="AC102" s="54"/>
    </row>
    <row r="103" spans="1:29" s="57" customFormat="1" ht="38.25">
      <c r="A103" s="51">
        <v>97</v>
      </c>
      <c r="B103" s="51" t="s">
        <v>154</v>
      </c>
      <c r="C103" s="51" t="s">
        <v>376</v>
      </c>
      <c r="D103" s="51" t="s">
        <v>476</v>
      </c>
      <c r="E103" s="51" t="s">
        <v>447</v>
      </c>
      <c r="F103" s="51" t="s">
        <v>751</v>
      </c>
      <c r="G103" s="51" t="s">
        <v>752</v>
      </c>
      <c r="H103" s="51" t="s">
        <v>450</v>
      </c>
      <c r="I103" s="51">
        <v>1.116666667337995</v>
      </c>
      <c r="J103" s="51" t="s">
        <v>376</v>
      </c>
      <c r="K103" s="51">
        <v>0</v>
      </c>
      <c r="L103" s="51">
        <v>0</v>
      </c>
      <c r="M103" s="51">
        <v>7</v>
      </c>
      <c r="N103" s="51">
        <v>0</v>
      </c>
      <c r="O103" s="51">
        <v>0</v>
      </c>
      <c r="P103" s="51">
        <v>7</v>
      </c>
      <c r="Q103" s="51">
        <v>0</v>
      </c>
      <c r="R103" s="51">
        <v>0</v>
      </c>
      <c r="S103" s="51">
        <v>2</v>
      </c>
      <c r="T103" s="51">
        <v>5</v>
      </c>
      <c r="U103" s="51">
        <v>0</v>
      </c>
      <c r="V103" s="51">
        <v>16</v>
      </c>
      <c r="W103" s="51"/>
      <c r="X103" s="51" t="s">
        <v>753</v>
      </c>
      <c r="Y103" s="51" t="s">
        <v>452</v>
      </c>
      <c r="Z103" s="51" t="s">
        <v>453</v>
      </c>
      <c r="AA103" s="51">
        <v>1</v>
      </c>
      <c r="AB103" s="52">
        <f t="shared" si="2"/>
        <v>17.86666667740792</v>
      </c>
      <c r="AC103" s="54"/>
    </row>
    <row r="104" spans="1:29" s="57" customFormat="1" ht="38.25">
      <c r="A104" s="51">
        <v>98</v>
      </c>
      <c r="B104" s="51" t="s">
        <v>154</v>
      </c>
      <c r="C104" s="51" t="s">
        <v>376</v>
      </c>
      <c r="D104" s="51" t="s">
        <v>652</v>
      </c>
      <c r="E104" s="51" t="s">
        <v>447</v>
      </c>
      <c r="F104" s="51" t="s">
        <v>754</v>
      </c>
      <c r="G104" s="51" t="s">
        <v>755</v>
      </c>
      <c r="H104" s="51" t="s">
        <v>450</v>
      </c>
      <c r="I104" s="51">
        <v>1.000000000814907</v>
      </c>
      <c r="J104" s="51" t="s">
        <v>451</v>
      </c>
      <c r="K104" s="51">
        <v>0</v>
      </c>
      <c r="L104" s="51">
        <v>0</v>
      </c>
      <c r="M104" s="51">
        <v>46</v>
      </c>
      <c r="N104" s="51">
        <v>0</v>
      </c>
      <c r="O104" s="51">
        <v>0</v>
      </c>
      <c r="P104" s="51">
        <v>46</v>
      </c>
      <c r="Q104" s="51">
        <v>0</v>
      </c>
      <c r="R104" s="51">
        <v>0</v>
      </c>
      <c r="S104" s="51">
        <v>4</v>
      </c>
      <c r="T104" s="51">
        <v>42</v>
      </c>
      <c r="U104" s="51">
        <v>0</v>
      </c>
      <c r="V104" s="51">
        <v>380</v>
      </c>
      <c r="W104" s="51"/>
      <c r="X104" s="51" t="s">
        <v>756</v>
      </c>
      <c r="Y104" s="51" t="s">
        <v>467</v>
      </c>
      <c r="Z104" s="51" t="s">
        <v>461</v>
      </c>
      <c r="AA104" s="51">
        <v>1</v>
      </c>
      <c r="AB104" s="52">
        <f t="shared" si="2"/>
        <v>380.0000003096647</v>
      </c>
      <c r="AC104" s="54"/>
    </row>
    <row r="105" spans="1:29" s="57" customFormat="1" ht="38.25">
      <c r="A105" s="51">
        <v>99</v>
      </c>
      <c r="B105" s="51" t="s">
        <v>154</v>
      </c>
      <c r="C105" s="51" t="s">
        <v>376</v>
      </c>
      <c r="D105" s="51" t="s">
        <v>594</v>
      </c>
      <c r="E105" s="51" t="s">
        <v>447</v>
      </c>
      <c r="F105" s="51" t="s">
        <v>754</v>
      </c>
      <c r="G105" s="51" t="s">
        <v>755</v>
      </c>
      <c r="H105" s="51" t="s">
        <v>450</v>
      </c>
      <c r="I105" s="51">
        <v>1.000000000814907</v>
      </c>
      <c r="J105" s="51" t="s">
        <v>451</v>
      </c>
      <c r="K105" s="51">
        <v>0</v>
      </c>
      <c r="L105" s="51" t="s">
        <v>757</v>
      </c>
      <c r="M105" s="51">
        <v>159</v>
      </c>
      <c r="N105" s="51">
        <v>0</v>
      </c>
      <c r="O105" s="51">
        <v>2</v>
      </c>
      <c r="P105" s="51">
        <v>157</v>
      </c>
      <c r="Q105" s="51">
        <v>0</v>
      </c>
      <c r="R105" s="51">
        <v>0</v>
      </c>
      <c r="S105" s="51">
        <v>1</v>
      </c>
      <c r="T105" s="51">
        <v>158</v>
      </c>
      <c r="U105" s="51">
        <v>0</v>
      </c>
      <c r="V105" s="51">
        <v>249</v>
      </c>
      <c r="W105" s="51"/>
      <c r="X105" s="51" t="s">
        <v>758</v>
      </c>
      <c r="Y105" s="51" t="s">
        <v>467</v>
      </c>
      <c r="Z105" s="51" t="s">
        <v>453</v>
      </c>
      <c r="AA105" s="51">
        <v>1</v>
      </c>
      <c r="AB105" s="52">
        <f t="shared" si="2"/>
        <v>249.00000020291185</v>
      </c>
      <c r="AC105" s="54"/>
    </row>
    <row r="106" spans="1:29" s="57" customFormat="1" ht="38.25">
      <c r="A106" s="51">
        <v>100</v>
      </c>
      <c r="B106" s="51" t="s">
        <v>154</v>
      </c>
      <c r="C106" s="51" t="s">
        <v>376</v>
      </c>
      <c r="D106" s="51" t="s">
        <v>449</v>
      </c>
      <c r="E106" s="51" t="s">
        <v>447</v>
      </c>
      <c r="F106" s="51" t="s">
        <v>759</v>
      </c>
      <c r="G106" s="51" t="s">
        <v>760</v>
      </c>
      <c r="H106" s="51" t="s">
        <v>450</v>
      </c>
      <c r="I106" s="51">
        <v>1.099999999220017</v>
      </c>
      <c r="J106" s="51" t="s">
        <v>451</v>
      </c>
      <c r="K106" s="51">
        <v>0</v>
      </c>
      <c r="L106" s="51">
        <v>0</v>
      </c>
      <c r="M106" s="51">
        <v>58</v>
      </c>
      <c r="N106" s="51">
        <v>0</v>
      </c>
      <c r="O106" s="51">
        <v>0</v>
      </c>
      <c r="P106" s="51">
        <v>58</v>
      </c>
      <c r="Q106" s="51">
        <v>0</v>
      </c>
      <c r="R106" s="51">
        <v>0</v>
      </c>
      <c r="S106" s="51">
        <v>4</v>
      </c>
      <c r="T106" s="51">
        <v>54</v>
      </c>
      <c r="U106" s="51">
        <v>0</v>
      </c>
      <c r="V106" s="51">
        <v>700</v>
      </c>
      <c r="W106" s="51"/>
      <c r="X106" s="51" t="s">
        <v>756</v>
      </c>
      <c r="Y106" s="51" t="s">
        <v>467</v>
      </c>
      <c r="Z106" s="51" t="s">
        <v>461</v>
      </c>
      <c r="AA106" s="51">
        <v>1</v>
      </c>
      <c r="AB106" s="52">
        <f t="shared" si="2"/>
        <v>769.9999994540118</v>
      </c>
      <c r="AC106" s="54"/>
    </row>
    <row r="107" spans="1:29" s="57" customFormat="1" ht="38.25">
      <c r="A107" s="51">
        <v>101</v>
      </c>
      <c r="B107" s="51" t="s">
        <v>154</v>
      </c>
      <c r="C107" s="51" t="s">
        <v>376</v>
      </c>
      <c r="D107" s="51" t="s">
        <v>466</v>
      </c>
      <c r="E107" s="51" t="s">
        <v>447</v>
      </c>
      <c r="F107" s="51" t="s">
        <v>761</v>
      </c>
      <c r="G107" s="51" t="s">
        <v>762</v>
      </c>
      <c r="H107" s="51" t="s">
        <v>450</v>
      </c>
      <c r="I107" s="51">
        <v>0.3333333335467614</v>
      </c>
      <c r="J107" s="51" t="s">
        <v>451</v>
      </c>
      <c r="K107" s="51">
        <v>0</v>
      </c>
      <c r="L107" s="51">
        <v>0</v>
      </c>
      <c r="M107" s="51">
        <v>127</v>
      </c>
      <c r="N107" s="51">
        <v>0</v>
      </c>
      <c r="O107" s="51">
        <v>0</v>
      </c>
      <c r="P107" s="51">
        <v>127</v>
      </c>
      <c r="Q107" s="51">
        <v>0</v>
      </c>
      <c r="R107" s="51">
        <v>0</v>
      </c>
      <c r="S107" s="51">
        <v>3</v>
      </c>
      <c r="T107" s="51">
        <v>124</v>
      </c>
      <c r="U107" s="51">
        <v>0</v>
      </c>
      <c r="V107" s="51">
        <v>970</v>
      </c>
      <c r="W107" s="51"/>
      <c r="X107" s="51" t="s">
        <v>756</v>
      </c>
      <c r="Y107" s="51" t="s">
        <v>467</v>
      </c>
      <c r="Z107" s="51" t="s">
        <v>461</v>
      </c>
      <c r="AA107" s="51">
        <v>1</v>
      </c>
      <c r="AB107" s="52">
        <f t="shared" si="2"/>
        <v>323.3333335403586</v>
      </c>
      <c r="AC107" s="54"/>
    </row>
    <row r="108" spans="1:29" s="57" customFormat="1" ht="38.25">
      <c r="A108" s="51">
        <v>102</v>
      </c>
      <c r="B108" s="51" t="s">
        <v>154</v>
      </c>
      <c r="C108" s="51" t="s">
        <v>376</v>
      </c>
      <c r="D108" s="51" t="s">
        <v>462</v>
      </c>
      <c r="E108" s="51" t="s">
        <v>447</v>
      </c>
      <c r="F108" s="51" t="s">
        <v>763</v>
      </c>
      <c r="G108" s="51" t="s">
        <v>764</v>
      </c>
      <c r="H108" s="51" t="s">
        <v>450</v>
      </c>
      <c r="I108" s="51">
        <v>0.6999999984400347</v>
      </c>
      <c r="J108" s="51" t="s">
        <v>451</v>
      </c>
      <c r="K108" s="51">
        <v>0</v>
      </c>
      <c r="L108" s="51">
        <v>0</v>
      </c>
      <c r="M108" s="51">
        <v>46</v>
      </c>
      <c r="N108" s="51">
        <v>0</v>
      </c>
      <c r="O108" s="51">
        <v>0</v>
      </c>
      <c r="P108" s="51">
        <v>46</v>
      </c>
      <c r="Q108" s="51">
        <v>0</v>
      </c>
      <c r="R108" s="51">
        <v>0</v>
      </c>
      <c r="S108" s="51">
        <v>4</v>
      </c>
      <c r="T108" s="51">
        <v>42</v>
      </c>
      <c r="U108" s="51">
        <v>0</v>
      </c>
      <c r="V108" s="51">
        <v>400</v>
      </c>
      <c r="W108" s="51"/>
      <c r="X108" s="51" t="s">
        <v>756</v>
      </c>
      <c r="Y108" s="51" t="s">
        <v>467</v>
      </c>
      <c r="Z108" s="51" t="s">
        <v>461</v>
      </c>
      <c r="AA108" s="51">
        <v>1</v>
      </c>
      <c r="AB108" s="52">
        <f t="shared" si="2"/>
        <v>279.9999993760139</v>
      </c>
      <c r="AC108" s="54"/>
    </row>
    <row r="109" spans="1:29" s="57" customFormat="1" ht="38.25">
      <c r="A109" s="51">
        <v>103</v>
      </c>
      <c r="B109" s="51" t="s">
        <v>154</v>
      </c>
      <c r="C109" s="51" t="s">
        <v>376</v>
      </c>
      <c r="D109" s="51" t="s">
        <v>460</v>
      </c>
      <c r="E109" s="51" t="s">
        <v>447</v>
      </c>
      <c r="F109" s="51" t="s">
        <v>765</v>
      </c>
      <c r="G109" s="51" t="s">
        <v>766</v>
      </c>
      <c r="H109" s="51" t="s">
        <v>450</v>
      </c>
      <c r="I109" s="51">
        <v>0.4166666687233374</v>
      </c>
      <c r="J109" s="51" t="s">
        <v>451</v>
      </c>
      <c r="K109" s="51">
        <v>0</v>
      </c>
      <c r="L109" s="51" t="s">
        <v>767</v>
      </c>
      <c r="M109" s="51">
        <v>62</v>
      </c>
      <c r="N109" s="51">
        <v>0</v>
      </c>
      <c r="O109" s="51">
        <v>1</v>
      </c>
      <c r="P109" s="51">
        <v>61</v>
      </c>
      <c r="Q109" s="51">
        <v>0</v>
      </c>
      <c r="R109" s="51">
        <v>0</v>
      </c>
      <c r="S109" s="51">
        <v>3</v>
      </c>
      <c r="T109" s="51">
        <v>59</v>
      </c>
      <c r="U109" s="51">
        <v>0</v>
      </c>
      <c r="V109" s="51">
        <v>700</v>
      </c>
      <c r="W109" s="51"/>
      <c r="X109" s="51" t="s">
        <v>756</v>
      </c>
      <c r="Y109" s="51" t="s">
        <v>467</v>
      </c>
      <c r="Z109" s="51" t="s">
        <v>461</v>
      </c>
      <c r="AA109" s="51">
        <v>1</v>
      </c>
      <c r="AB109" s="52">
        <f t="shared" si="2"/>
        <v>291.6666681063362</v>
      </c>
      <c r="AC109" s="54"/>
    </row>
    <row r="110" spans="1:29" s="57" customFormat="1" ht="38.25">
      <c r="A110" s="51">
        <v>104</v>
      </c>
      <c r="B110" s="51" t="s">
        <v>154</v>
      </c>
      <c r="C110" s="51" t="s">
        <v>376</v>
      </c>
      <c r="D110" s="51" t="s">
        <v>339</v>
      </c>
      <c r="E110" s="51" t="s">
        <v>454</v>
      </c>
      <c r="F110" s="51" t="s">
        <v>768</v>
      </c>
      <c r="G110" s="51" t="s">
        <v>769</v>
      </c>
      <c r="H110" s="51" t="s">
        <v>448</v>
      </c>
      <c r="I110" s="51">
        <v>0.8333333329064772</v>
      </c>
      <c r="J110" s="51" t="s">
        <v>376</v>
      </c>
      <c r="K110" s="51">
        <v>0</v>
      </c>
      <c r="L110" s="51">
        <v>0</v>
      </c>
      <c r="M110" s="51">
        <v>25</v>
      </c>
      <c r="N110" s="51">
        <v>0</v>
      </c>
      <c r="O110" s="51">
        <v>0</v>
      </c>
      <c r="P110" s="51">
        <v>25</v>
      </c>
      <c r="Q110" s="51">
        <v>0</v>
      </c>
      <c r="R110" s="51">
        <v>0</v>
      </c>
      <c r="S110" s="51">
        <v>0</v>
      </c>
      <c r="T110" s="51">
        <v>25</v>
      </c>
      <c r="U110" s="51">
        <v>0</v>
      </c>
      <c r="V110" s="51">
        <v>35</v>
      </c>
      <c r="W110" s="51"/>
      <c r="X110" s="51"/>
      <c r="Y110" s="51"/>
      <c r="Z110" s="51"/>
      <c r="AA110" s="51">
        <v>1</v>
      </c>
      <c r="AB110" s="52"/>
      <c r="AC110" s="54"/>
    </row>
    <row r="111" spans="1:29" s="57" customFormat="1" ht="38.25">
      <c r="A111" s="51">
        <v>105</v>
      </c>
      <c r="B111" s="51" t="s">
        <v>154</v>
      </c>
      <c r="C111" s="51" t="s">
        <v>376</v>
      </c>
      <c r="D111" s="51" t="s">
        <v>594</v>
      </c>
      <c r="E111" s="51" t="s">
        <v>447</v>
      </c>
      <c r="F111" s="51" t="s">
        <v>770</v>
      </c>
      <c r="G111" s="51" t="s">
        <v>771</v>
      </c>
      <c r="H111" s="51" t="s">
        <v>450</v>
      </c>
      <c r="I111" s="51">
        <v>0.08333333535119891</v>
      </c>
      <c r="J111" s="51" t="s">
        <v>376</v>
      </c>
      <c r="K111" s="51">
        <v>0</v>
      </c>
      <c r="L111" s="51" t="s">
        <v>757</v>
      </c>
      <c r="M111" s="51">
        <v>159</v>
      </c>
      <c r="N111" s="51">
        <v>0</v>
      </c>
      <c r="O111" s="51">
        <v>2</v>
      </c>
      <c r="P111" s="51">
        <v>157</v>
      </c>
      <c r="Q111" s="51">
        <v>0</v>
      </c>
      <c r="R111" s="51">
        <v>0</v>
      </c>
      <c r="S111" s="51">
        <v>1</v>
      </c>
      <c r="T111" s="51">
        <v>158</v>
      </c>
      <c r="U111" s="51">
        <v>0</v>
      </c>
      <c r="V111" s="51">
        <v>249</v>
      </c>
      <c r="W111" s="51"/>
      <c r="X111" s="51" t="s">
        <v>772</v>
      </c>
      <c r="Y111" s="51" t="s">
        <v>467</v>
      </c>
      <c r="Z111" s="51" t="s">
        <v>461</v>
      </c>
      <c r="AA111" s="51">
        <v>1</v>
      </c>
      <c r="AB111" s="52">
        <f>I111*V111</f>
        <v>20.75000050244853</v>
      </c>
      <c r="AC111" s="54"/>
    </row>
    <row r="112" spans="1:29" s="57" customFormat="1" ht="38.25">
      <c r="A112" s="51">
        <v>106</v>
      </c>
      <c r="B112" s="51" t="s">
        <v>154</v>
      </c>
      <c r="C112" s="51" t="s">
        <v>376</v>
      </c>
      <c r="D112" s="51" t="s">
        <v>275</v>
      </c>
      <c r="E112" s="51" t="s">
        <v>454</v>
      </c>
      <c r="F112" s="51" t="s">
        <v>773</v>
      </c>
      <c r="G112" s="51" t="s">
        <v>774</v>
      </c>
      <c r="H112" s="51" t="s">
        <v>448</v>
      </c>
      <c r="I112" s="51">
        <v>0.6666666672681458</v>
      </c>
      <c r="J112" s="51" t="s">
        <v>376</v>
      </c>
      <c r="K112" s="51">
        <v>0</v>
      </c>
      <c r="L112" s="51">
        <v>0</v>
      </c>
      <c r="M112" s="51">
        <v>60</v>
      </c>
      <c r="N112" s="51">
        <v>0</v>
      </c>
      <c r="O112" s="51">
        <v>0</v>
      </c>
      <c r="P112" s="51">
        <v>60</v>
      </c>
      <c r="Q112" s="51">
        <v>0</v>
      </c>
      <c r="R112" s="51">
        <v>0</v>
      </c>
      <c r="S112" s="51">
        <v>0</v>
      </c>
      <c r="T112" s="51">
        <v>60</v>
      </c>
      <c r="U112" s="51">
        <v>0</v>
      </c>
      <c r="V112" s="51">
        <v>75</v>
      </c>
      <c r="W112" s="51"/>
      <c r="X112" s="51"/>
      <c r="Y112" s="51"/>
      <c r="Z112" s="51"/>
      <c r="AA112" s="51">
        <v>1</v>
      </c>
      <c r="AB112" s="52"/>
      <c r="AC112" s="54"/>
    </row>
    <row r="113" spans="1:29" s="57" customFormat="1" ht="38.25">
      <c r="A113" s="51">
        <v>107</v>
      </c>
      <c r="B113" s="51" t="s">
        <v>154</v>
      </c>
      <c r="C113" s="51" t="s">
        <v>376</v>
      </c>
      <c r="D113" s="51" t="s">
        <v>459</v>
      </c>
      <c r="E113" s="51" t="s">
        <v>447</v>
      </c>
      <c r="F113" s="51" t="s">
        <v>775</v>
      </c>
      <c r="G113" s="51" t="s">
        <v>776</v>
      </c>
      <c r="H113" s="51" t="s">
        <v>450</v>
      </c>
      <c r="I113" s="51">
        <v>0.2666666687582619</v>
      </c>
      <c r="J113" s="51" t="s">
        <v>451</v>
      </c>
      <c r="K113" s="51">
        <v>0</v>
      </c>
      <c r="L113" s="51">
        <v>0</v>
      </c>
      <c r="M113" s="51">
        <v>14</v>
      </c>
      <c r="N113" s="51">
        <v>0</v>
      </c>
      <c r="O113" s="51">
        <v>0</v>
      </c>
      <c r="P113" s="51">
        <v>14</v>
      </c>
      <c r="Q113" s="51">
        <v>0</v>
      </c>
      <c r="R113" s="51">
        <v>0</v>
      </c>
      <c r="S113" s="51">
        <v>0</v>
      </c>
      <c r="T113" s="51">
        <v>14</v>
      </c>
      <c r="U113" s="51">
        <v>0</v>
      </c>
      <c r="V113" s="51">
        <v>27</v>
      </c>
      <c r="W113" s="51"/>
      <c r="X113" s="51" t="s">
        <v>777</v>
      </c>
      <c r="Y113" s="51" t="s">
        <v>452</v>
      </c>
      <c r="Z113" s="51" t="s">
        <v>778</v>
      </c>
      <c r="AA113" s="51">
        <v>1</v>
      </c>
      <c r="AB113" s="52">
        <f>I113*V113</f>
        <v>7.200000056473071</v>
      </c>
      <c r="AC113" s="54"/>
    </row>
    <row r="114" spans="1:29" s="57" customFormat="1" ht="38.25">
      <c r="A114" s="51">
        <v>108</v>
      </c>
      <c r="B114" s="51" t="s">
        <v>154</v>
      </c>
      <c r="C114" s="51" t="s">
        <v>376</v>
      </c>
      <c r="D114" s="51" t="s">
        <v>189</v>
      </c>
      <c r="E114" s="51" t="s">
        <v>454</v>
      </c>
      <c r="F114" s="51" t="s">
        <v>779</v>
      </c>
      <c r="G114" s="51" t="s">
        <v>780</v>
      </c>
      <c r="H114" s="51" t="s">
        <v>448</v>
      </c>
      <c r="I114" s="51">
        <v>1.416666667093523</v>
      </c>
      <c r="J114" s="51" t="s">
        <v>376</v>
      </c>
      <c r="K114" s="51">
        <v>0</v>
      </c>
      <c r="L114" s="51">
        <v>0</v>
      </c>
      <c r="M114" s="51">
        <v>20</v>
      </c>
      <c r="N114" s="51">
        <v>0</v>
      </c>
      <c r="O114" s="51">
        <v>0</v>
      </c>
      <c r="P114" s="51">
        <v>20</v>
      </c>
      <c r="Q114" s="51">
        <v>0</v>
      </c>
      <c r="R114" s="51">
        <v>0</v>
      </c>
      <c r="S114" s="51">
        <v>0</v>
      </c>
      <c r="T114" s="51">
        <v>20</v>
      </c>
      <c r="U114" s="51">
        <v>0</v>
      </c>
      <c r="V114" s="51">
        <v>30</v>
      </c>
      <c r="W114" s="51"/>
      <c r="X114" s="51"/>
      <c r="Y114" s="51"/>
      <c r="Z114" s="51"/>
      <c r="AA114" s="51">
        <v>1</v>
      </c>
      <c r="AB114" s="52"/>
      <c r="AC114" s="54"/>
    </row>
    <row r="115" spans="1:29" s="57" customFormat="1" ht="38.25">
      <c r="A115" s="51">
        <v>109</v>
      </c>
      <c r="B115" s="51" t="s">
        <v>154</v>
      </c>
      <c r="C115" s="51" t="s">
        <v>376</v>
      </c>
      <c r="D115" s="51" t="s">
        <v>214</v>
      </c>
      <c r="E115" s="51" t="s">
        <v>454</v>
      </c>
      <c r="F115" s="51" t="s">
        <v>781</v>
      </c>
      <c r="G115" s="51" t="s">
        <v>782</v>
      </c>
      <c r="H115" s="51" t="s">
        <v>448</v>
      </c>
      <c r="I115" s="51">
        <v>1.750000000814907</v>
      </c>
      <c r="J115" s="51" t="s">
        <v>376</v>
      </c>
      <c r="K115" s="51">
        <v>0</v>
      </c>
      <c r="L115" s="51">
        <v>0</v>
      </c>
      <c r="M115" s="51">
        <v>50</v>
      </c>
      <c r="N115" s="51">
        <v>0</v>
      </c>
      <c r="O115" s="51">
        <v>0</v>
      </c>
      <c r="P115" s="51">
        <v>50</v>
      </c>
      <c r="Q115" s="51">
        <v>0</v>
      </c>
      <c r="R115" s="51">
        <v>0</v>
      </c>
      <c r="S115" s="51">
        <v>0</v>
      </c>
      <c r="T115" s="51">
        <v>50</v>
      </c>
      <c r="U115" s="51">
        <v>0</v>
      </c>
      <c r="V115" s="51">
        <v>70</v>
      </c>
      <c r="W115" s="51"/>
      <c r="X115" s="51"/>
      <c r="Y115" s="51"/>
      <c r="Z115" s="51"/>
      <c r="AA115" s="51">
        <v>1</v>
      </c>
      <c r="AB115" s="52"/>
      <c r="AC115" s="54"/>
    </row>
    <row r="116" spans="1:29" s="57" customFormat="1" ht="38.25">
      <c r="A116" s="51">
        <v>110</v>
      </c>
      <c r="B116" s="51" t="s">
        <v>154</v>
      </c>
      <c r="C116" s="51" t="s">
        <v>376</v>
      </c>
      <c r="D116" s="51" t="s">
        <v>470</v>
      </c>
      <c r="E116" s="51" t="s">
        <v>447</v>
      </c>
      <c r="F116" s="51" t="s">
        <v>783</v>
      </c>
      <c r="G116" s="51" t="s">
        <v>784</v>
      </c>
      <c r="H116" s="51" t="s">
        <v>450</v>
      </c>
      <c r="I116" s="51">
        <v>0.8166666670585983</v>
      </c>
      <c r="J116" s="51" t="s">
        <v>451</v>
      </c>
      <c r="K116" s="51">
        <v>0</v>
      </c>
      <c r="L116" s="51">
        <v>0</v>
      </c>
      <c r="M116" s="51">
        <v>195</v>
      </c>
      <c r="N116" s="51">
        <v>0</v>
      </c>
      <c r="O116" s="51">
        <v>0</v>
      </c>
      <c r="P116" s="51">
        <v>195</v>
      </c>
      <c r="Q116" s="51">
        <v>0</v>
      </c>
      <c r="R116" s="51">
        <v>0</v>
      </c>
      <c r="S116" s="51">
        <v>3</v>
      </c>
      <c r="T116" s="51">
        <v>192</v>
      </c>
      <c r="U116" s="51">
        <v>0</v>
      </c>
      <c r="V116" s="51">
        <v>370</v>
      </c>
      <c r="W116" s="51"/>
      <c r="X116" s="51" t="s">
        <v>785</v>
      </c>
      <c r="Y116" s="51" t="s">
        <v>471</v>
      </c>
      <c r="Z116" s="51" t="s">
        <v>453</v>
      </c>
      <c r="AA116" s="51">
        <v>1</v>
      </c>
      <c r="AB116" s="52">
        <f>I116*V116</f>
        <v>302.16666681168135</v>
      </c>
      <c r="AC116" s="54"/>
    </row>
    <row r="117" spans="1:29" s="57" customFormat="1" ht="38.25">
      <c r="A117" s="51">
        <v>111</v>
      </c>
      <c r="B117" s="51" t="s">
        <v>154</v>
      </c>
      <c r="C117" s="51" t="s">
        <v>376</v>
      </c>
      <c r="D117" s="51" t="s">
        <v>166</v>
      </c>
      <c r="E117" s="51" t="s">
        <v>454</v>
      </c>
      <c r="F117" s="51" t="s">
        <v>786</v>
      </c>
      <c r="G117" s="51" t="s">
        <v>787</v>
      </c>
      <c r="H117" s="51" t="s">
        <v>448</v>
      </c>
      <c r="I117" s="51">
        <v>6.333333333546761</v>
      </c>
      <c r="J117" s="51" t="s">
        <v>376</v>
      </c>
      <c r="K117" s="51">
        <v>0</v>
      </c>
      <c r="L117" s="51">
        <v>0</v>
      </c>
      <c r="M117" s="51">
        <v>45</v>
      </c>
      <c r="N117" s="51">
        <v>0</v>
      </c>
      <c r="O117" s="51">
        <v>0</v>
      </c>
      <c r="P117" s="51">
        <v>45</v>
      </c>
      <c r="Q117" s="51">
        <v>0</v>
      </c>
      <c r="R117" s="51">
        <v>0</v>
      </c>
      <c r="S117" s="51">
        <v>0</v>
      </c>
      <c r="T117" s="51">
        <v>45</v>
      </c>
      <c r="U117" s="51">
        <v>0</v>
      </c>
      <c r="V117" s="51">
        <v>60</v>
      </c>
      <c r="W117" s="51"/>
      <c r="X117" s="51"/>
      <c r="Y117" s="51"/>
      <c r="Z117" s="51"/>
      <c r="AA117" s="51">
        <v>1</v>
      </c>
      <c r="AB117" s="52"/>
      <c r="AC117" s="54"/>
    </row>
    <row r="118" spans="1:29" s="57" customFormat="1" ht="38.25">
      <c r="A118" s="51">
        <v>112</v>
      </c>
      <c r="B118" s="51" t="s">
        <v>154</v>
      </c>
      <c r="C118" s="51" t="s">
        <v>376</v>
      </c>
      <c r="D118" s="51" t="s">
        <v>323</v>
      </c>
      <c r="E118" s="51" t="s">
        <v>454</v>
      </c>
      <c r="F118" s="51" t="s">
        <v>788</v>
      </c>
      <c r="G118" s="51" t="s">
        <v>789</v>
      </c>
      <c r="H118" s="51" t="s">
        <v>448</v>
      </c>
      <c r="I118" s="51">
        <v>2.416666668083053</v>
      </c>
      <c r="J118" s="51" t="s">
        <v>376</v>
      </c>
      <c r="K118" s="51">
        <v>0</v>
      </c>
      <c r="L118" s="51">
        <v>0</v>
      </c>
      <c r="M118" s="51">
        <v>25</v>
      </c>
      <c r="N118" s="51">
        <v>0</v>
      </c>
      <c r="O118" s="51">
        <v>0</v>
      </c>
      <c r="P118" s="51">
        <v>25</v>
      </c>
      <c r="Q118" s="51">
        <v>0</v>
      </c>
      <c r="R118" s="51">
        <v>0</v>
      </c>
      <c r="S118" s="51">
        <v>0</v>
      </c>
      <c r="T118" s="51">
        <v>25</v>
      </c>
      <c r="U118" s="51">
        <v>0</v>
      </c>
      <c r="V118" s="51">
        <v>40</v>
      </c>
      <c r="W118" s="51"/>
      <c r="X118" s="51"/>
      <c r="Y118" s="51"/>
      <c r="Z118" s="51"/>
      <c r="AA118" s="51">
        <v>1</v>
      </c>
      <c r="AB118" s="52"/>
      <c r="AC118" s="54"/>
    </row>
    <row r="119" spans="1:29" s="57" customFormat="1" ht="38.25">
      <c r="A119" s="51">
        <v>113</v>
      </c>
      <c r="B119" s="51" t="s">
        <v>154</v>
      </c>
      <c r="C119" s="51" t="s">
        <v>376</v>
      </c>
      <c r="D119" s="51" t="s">
        <v>594</v>
      </c>
      <c r="E119" s="51" t="s">
        <v>447</v>
      </c>
      <c r="F119" s="51" t="s">
        <v>790</v>
      </c>
      <c r="G119" s="51" t="s">
        <v>791</v>
      </c>
      <c r="H119" s="51" t="s">
        <v>450</v>
      </c>
      <c r="I119" s="51">
        <v>0.1666666679084301</v>
      </c>
      <c r="J119" s="51" t="s">
        <v>451</v>
      </c>
      <c r="K119" s="51">
        <v>0</v>
      </c>
      <c r="L119" s="51" t="s">
        <v>792</v>
      </c>
      <c r="M119" s="51">
        <v>159</v>
      </c>
      <c r="N119" s="51">
        <v>0</v>
      </c>
      <c r="O119" s="51">
        <v>2</v>
      </c>
      <c r="P119" s="51">
        <v>157</v>
      </c>
      <c r="Q119" s="51">
        <v>0</v>
      </c>
      <c r="R119" s="51">
        <v>0</v>
      </c>
      <c r="S119" s="51">
        <v>1</v>
      </c>
      <c r="T119" s="51">
        <v>158</v>
      </c>
      <c r="U119" s="51">
        <v>0</v>
      </c>
      <c r="V119" s="51">
        <v>249</v>
      </c>
      <c r="W119" s="51"/>
      <c r="X119" s="51" t="s">
        <v>793</v>
      </c>
      <c r="Y119" s="51" t="s">
        <v>452</v>
      </c>
      <c r="Z119" s="51" t="s">
        <v>461</v>
      </c>
      <c r="AA119" s="51">
        <v>1</v>
      </c>
      <c r="AB119" s="52">
        <f>I119*V119</f>
        <v>41.500000309199095</v>
      </c>
      <c r="AC119" s="54"/>
    </row>
    <row r="120" spans="1:29" s="57" customFormat="1" ht="38.25">
      <c r="A120" s="51">
        <v>114</v>
      </c>
      <c r="B120" s="51" t="s">
        <v>154</v>
      </c>
      <c r="C120" s="51" t="s">
        <v>376</v>
      </c>
      <c r="D120" s="51" t="s">
        <v>474</v>
      </c>
      <c r="E120" s="51" t="s">
        <v>447</v>
      </c>
      <c r="F120" s="51" t="s">
        <v>790</v>
      </c>
      <c r="G120" s="51" t="s">
        <v>791</v>
      </c>
      <c r="H120" s="51" t="s">
        <v>450</v>
      </c>
      <c r="I120" s="51">
        <v>0.1666666679084301</v>
      </c>
      <c r="J120" s="51" t="s">
        <v>451</v>
      </c>
      <c r="K120" s="51">
        <v>0</v>
      </c>
      <c r="L120" s="51" t="s">
        <v>794</v>
      </c>
      <c r="M120" s="51">
        <v>123</v>
      </c>
      <c r="N120" s="51">
        <v>0</v>
      </c>
      <c r="O120" s="51">
        <v>1</v>
      </c>
      <c r="P120" s="51">
        <v>122</v>
      </c>
      <c r="Q120" s="51">
        <v>0</v>
      </c>
      <c r="R120" s="51">
        <v>0</v>
      </c>
      <c r="S120" s="51">
        <v>1</v>
      </c>
      <c r="T120" s="51">
        <v>122</v>
      </c>
      <c r="U120" s="51">
        <v>0</v>
      </c>
      <c r="V120" s="51">
        <v>320</v>
      </c>
      <c r="W120" s="51"/>
      <c r="X120" s="51" t="s">
        <v>795</v>
      </c>
      <c r="Y120" s="51" t="s">
        <v>452</v>
      </c>
      <c r="Z120" s="51" t="s">
        <v>461</v>
      </c>
      <c r="AA120" s="51">
        <v>1</v>
      </c>
      <c r="AB120" s="52">
        <f>I120*V120</f>
        <v>53.33333373069763</v>
      </c>
      <c r="AC120" s="54"/>
    </row>
    <row r="121" spans="1:29" s="57" customFormat="1" ht="38.25">
      <c r="A121" s="51">
        <v>115</v>
      </c>
      <c r="B121" s="51" t="s">
        <v>154</v>
      </c>
      <c r="C121" s="51" t="s">
        <v>376</v>
      </c>
      <c r="D121" s="51" t="s">
        <v>183</v>
      </c>
      <c r="E121" s="51" t="s">
        <v>454</v>
      </c>
      <c r="F121" s="51" t="s">
        <v>796</v>
      </c>
      <c r="G121" s="51" t="s">
        <v>797</v>
      </c>
      <c r="H121" s="51" t="s">
        <v>448</v>
      </c>
      <c r="I121" s="51">
        <v>1.5</v>
      </c>
      <c r="J121" s="51" t="s">
        <v>376</v>
      </c>
      <c r="K121" s="51">
        <v>0</v>
      </c>
      <c r="L121" s="51">
        <v>0</v>
      </c>
      <c r="M121" s="51">
        <v>50</v>
      </c>
      <c r="N121" s="51">
        <v>0</v>
      </c>
      <c r="O121" s="51">
        <v>0</v>
      </c>
      <c r="P121" s="51">
        <v>50</v>
      </c>
      <c r="Q121" s="51">
        <v>0</v>
      </c>
      <c r="R121" s="51">
        <v>0</v>
      </c>
      <c r="S121" s="51">
        <v>0</v>
      </c>
      <c r="T121" s="51">
        <v>50</v>
      </c>
      <c r="U121" s="51">
        <v>0</v>
      </c>
      <c r="V121" s="51">
        <v>60</v>
      </c>
      <c r="W121" s="51"/>
      <c r="X121" s="51"/>
      <c r="Y121" s="51"/>
      <c r="Z121" s="51"/>
      <c r="AA121" s="51">
        <v>1</v>
      </c>
      <c r="AB121" s="52"/>
      <c r="AC121" s="54"/>
    </row>
    <row r="122" spans="1:29" s="57" customFormat="1" ht="38.25">
      <c r="A122" s="51">
        <v>116</v>
      </c>
      <c r="B122" s="51" t="s">
        <v>154</v>
      </c>
      <c r="C122" s="51" t="s">
        <v>198</v>
      </c>
      <c r="D122" s="51" t="s">
        <v>260</v>
      </c>
      <c r="E122" s="51" t="s">
        <v>454</v>
      </c>
      <c r="F122" s="51" t="s">
        <v>798</v>
      </c>
      <c r="G122" s="51" t="s">
        <v>799</v>
      </c>
      <c r="H122" s="51" t="s">
        <v>448</v>
      </c>
      <c r="I122" s="51">
        <v>2.749999999185093</v>
      </c>
      <c r="J122" s="51" t="s">
        <v>198</v>
      </c>
      <c r="K122" s="51">
        <v>0</v>
      </c>
      <c r="L122" s="51">
        <v>0</v>
      </c>
      <c r="M122" s="51">
        <v>2</v>
      </c>
      <c r="N122" s="51">
        <v>0</v>
      </c>
      <c r="O122" s="51">
        <v>0</v>
      </c>
      <c r="P122" s="51">
        <v>2</v>
      </c>
      <c r="Q122" s="51">
        <v>0</v>
      </c>
      <c r="R122" s="51">
        <v>0</v>
      </c>
      <c r="S122" s="51">
        <v>0</v>
      </c>
      <c r="T122" s="51">
        <v>2</v>
      </c>
      <c r="U122" s="51">
        <v>0</v>
      </c>
      <c r="V122" s="51">
        <v>45</v>
      </c>
      <c r="W122" s="51"/>
      <c r="X122" s="51"/>
      <c r="Y122" s="51"/>
      <c r="Z122" s="51"/>
      <c r="AA122" s="51">
        <v>1</v>
      </c>
      <c r="AB122" s="52"/>
      <c r="AC122" s="54"/>
    </row>
    <row r="123" spans="1:29" s="57" customFormat="1" ht="38.25">
      <c r="A123" s="51">
        <v>117</v>
      </c>
      <c r="B123" s="51" t="s">
        <v>154</v>
      </c>
      <c r="C123" s="51" t="s">
        <v>376</v>
      </c>
      <c r="D123" s="51" t="s">
        <v>462</v>
      </c>
      <c r="E123" s="51" t="s">
        <v>447</v>
      </c>
      <c r="F123" s="51" t="s">
        <v>800</v>
      </c>
      <c r="G123" s="51" t="s">
        <v>801</v>
      </c>
      <c r="H123" s="51" t="s">
        <v>450</v>
      </c>
      <c r="I123" s="51">
        <v>1.549999999115244</v>
      </c>
      <c r="J123" s="51" t="s">
        <v>451</v>
      </c>
      <c r="K123" s="51">
        <v>0</v>
      </c>
      <c r="L123" s="51" t="s">
        <v>767</v>
      </c>
      <c r="M123" s="51">
        <v>47</v>
      </c>
      <c r="N123" s="51">
        <v>0</v>
      </c>
      <c r="O123" s="51">
        <v>1</v>
      </c>
      <c r="P123" s="51">
        <v>46</v>
      </c>
      <c r="Q123" s="51">
        <v>0</v>
      </c>
      <c r="R123" s="51">
        <v>0</v>
      </c>
      <c r="S123" s="51">
        <v>4</v>
      </c>
      <c r="T123" s="51">
        <v>43</v>
      </c>
      <c r="U123" s="51">
        <v>0</v>
      </c>
      <c r="V123" s="51">
        <v>400</v>
      </c>
      <c r="W123" s="51"/>
      <c r="X123" s="51" t="s">
        <v>802</v>
      </c>
      <c r="Y123" s="51" t="s">
        <v>618</v>
      </c>
      <c r="Z123" s="51" t="s">
        <v>453</v>
      </c>
      <c r="AA123" s="51">
        <v>1</v>
      </c>
      <c r="AB123" s="52">
        <f>I123*V123</f>
        <v>619.9999996460976</v>
      </c>
      <c r="AC123" s="54"/>
    </row>
    <row r="124" spans="1:29" s="57" customFormat="1" ht="38.25">
      <c r="A124" s="51">
        <v>118</v>
      </c>
      <c r="B124" s="51" t="s">
        <v>154</v>
      </c>
      <c r="C124" s="51" t="s">
        <v>376</v>
      </c>
      <c r="D124" s="51" t="s">
        <v>462</v>
      </c>
      <c r="E124" s="51" t="s">
        <v>447</v>
      </c>
      <c r="F124" s="51" t="s">
        <v>803</v>
      </c>
      <c r="G124" s="51" t="s">
        <v>804</v>
      </c>
      <c r="H124" s="51" t="s">
        <v>450</v>
      </c>
      <c r="I124" s="51">
        <v>1.150000000779983</v>
      </c>
      <c r="J124" s="51" t="s">
        <v>451</v>
      </c>
      <c r="K124" s="51">
        <v>0</v>
      </c>
      <c r="L124" s="51" t="s">
        <v>767</v>
      </c>
      <c r="M124" s="51">
        <v>47</v>
      </c>
      <c r="N124" s="51">
        <v>0</v>
      </c>
      <c r="O124" s="51">
        <v>1</v>
      </c>
      <c r="P124" s="51">
        <v>46</v>
      </c>
      <c r="Q124" s="51">
        <v>0</v>
      </c>
      <c r="R124" s="51">
        <v>0</v>
      </c>
      <c r="S124" s="51">
        <v>4</v>
      </c>
      <c r="T124" s="51">
        <v>43</v>
      </c>
      <c r="U124" s="51">
        <v>0</v>
      </c>
      <c r="V124" s="51">
        <v>400</v>
      </c>
      <c r="W124" s="51"/>
      <c r="X124" s="51" t="s">
        <v>802</v>
      </c>
      <c r="Y124" s="51" t="s">
        <v>618</v>
      </c>
      <c r="Z124" s="51" t="s">
        <v>453</v>
      </c>
      <c r="AA124" s="51">
        <v>1</v>
      </c>
      <c r="AB124" s="52">
        <f>I124*V124</f>
        <v>460.00000031199323</v>
      </c>
      <c r="AC124" s="54"/>
    </row>
    <row r="125" spans="1:29" s="57" customFormat="1" ht="38.25">
      <c r="A125" s="51">
        <v>119</v>
      </c>
      <c r="B125" s="51" t="s">
        <v>154</v>
      </c>
      <c r="C125" s="51" t="s">
        <v>376</v>
      </c>
      <c r="D125" s="51" t="s">
        <v>161</v>
      </c>
      <c r="E125" s="51" t="s">
        <v>454</v>
      </c>
      <c r="F125" s="51" t="s">
        <v>805</v>
      </c>
      <c r="G125" s="51" t="s">
        <v>806</v>
      </c>
      <c r="H125" s="51" t="s">
        <v>448</v>
      </c>
      <c r="I125" s="51">
        <v>1.083333333546761</v>
      </c>
      <c r="J125" s="51" t="s">
        <v>376</v>
      </c>
      <c r="K125" s="51">
        <v>0</v>
      </c>
      <c r="L125" s="51">
        <v>0</v>
      </c>
      <c r="M125" s="51">
        <v>20</v>
      </c>
      <c r="N125" s="51">
        <v>0</v>
      </c>
      <c r="O125" s="51">
        <v>0</v>
      </c>
      <c r="P125" s="51">
        <v>20</v>
      </c>
      <c r="Q125" s="51">
        <v>0</v>
      </c>
      <c r="R125" s="51">
        <v>0</v>
      </c>
      <c r="S125" s="51">
        <v>0</v>
      </c>
      <c r="T125" s="51">
        <v>20</v>
      </c>
      <c r="U125" s="51">
        <v>0</v>
      </c>
      <c r="V125" s="51">
        <v>30</v>
      </c>
      <c r="W125" s="51"/>
      <c r="X125" s="51"/>
      <c r="Y125" s="51"/>
      <c r="Z125" s="51"/>
      <c r="AA125" s="51">
        <v>1</v>
      </c>
      <c r="AB125" s="52"/>
      <c r="AC125" s="54"/>
    </row>
    <row r="126" spans="1:29" s="57" customFormat="1" ht="38.25">
      <c r="A126" s="51">
        <v>120</v>
      </c>
      <c r="B126" s="51" t="s">
        <v>154</v>
      </c>
      <c r="C126" s="51" t="s">
        <v>376</v>
      </c>
      <c r="D126" s="51" t="s">
        <v>473</v>
      </c>
      <c r="E126" s="51" t="s">
        <v>447</v>
      </c>
      <c r="F126" s="51" t="s">
        <v>807</v>
      </c>
      <c r="G126" s="51" t="s">
        <v>808</v>
      </c>
      <c r="H126" s="51" t="s">
        <v>450</v>
      </c>
      <c r="I126" s="51">
        <v>0.7166666663833894</v>
      </c>
      <c r="J126" s="51" t="s">
        <v>730</v>
      </c>
      <c r="K126" s="51">
        <v>0</v>
      </c>
      <c r="L126" s="51">
        <v>0</v>
      </c>
      <c r="M126" s="51">
        <v>177</v>
      </c>
      <c r="N126" s="51">
        <v>0</v>
      </c>
      <c r="O126" s="51">
        <v>0</v>
      </c>
      <c r="P126" s="51">
        <v>177</v>
      </c>
      <c r="Q126" s="51">
        <v>0</v>
      </c>
      <c r="R126" s="51">
        <v>0</v>
      </c>
      <c r="S126" s="51">
        <v>0</v>
      </c>
      <c r="T126" s="51">
        <v>177</v>
      </c>
      <c r="U126" s="51">
        <v>0</v>
      </c>
      <c r="V126" s="51">
        <v>630</v>
      </c>
      <c r="W126" s="51"/>
      <c r="X126" s="51" t="s">
        <v>809</v>
      </c>
      <c r="Y126" s="51" t="s">
        <v>452</v>
      </c>
      <c r="Z126" s="51" t="s">
        <v>453</v>
      </c>
      <c r="AA126" s="51">
        <v>1</v>
      </c>
      <c r="AB126" s="52">
        <f>I126*V126</f>
        <v>451.4999998215353</v>
      </c>
      <c r="AC126" s="54"/>
    </row>
    <row r="127" spans="1:29" s="57" customFormat="1" ht="38.25">
      <c r="A127" s="51">
        <v>121</v>
      </c>
      <c r="B127" s="51" t="s">
        <v>154</v>
      </c>
      <c r="C127" s="51" t="s">
        <v>376</v>
      </c>
      <c r="D127" s="51" t="s">
        <v>462</v>
      </c>
      <c r="E127" s="51" t="s">
        <v>447</v>
      </c>
      <c r="F127" s="51" t="s">
        <v>810</v>
      </c>
      <c r="G127" s="51" t="s">
        <v>811</v>
      </c>
      <c r="H127" s="51" t="s">
        <v>448</v>
      </c>
      <c r="I127" s="51">
        <v>1.833333333546761</v>
      </c>
      <c r="J127" s="51" t="s">
        <v>446</v>
      </c>
      <c r="K127" s="51">
        <v>0</v>
      </c>
      <c r="L127" s="51">
        <v>0</v>
      </c>
      <c r="M127" s="51">
        <v>1</v>
      </c>
      <c r="N127" s="51">
        <v>0</v>
      </c>
      <c r="O127" s="51">
        <v>0</v>
      </c>
      <c r="P127" s="51">
        <v>1</v>
      </c>
      <c r="Q127" s="51">
        <v>0</v>
      </c>
      <c r="R127" s="51">
        <v>0</v>
      </c>
      <c r="S127" s="51">
        <v>0</v>
      </c>
      <c r="T127" s="51">
        <v>1</v>
      </c>
      <c r="U127" s="51">
        <v>0</v>
      </c>
      <c r="V127" s="51">
        <v>75</v>
      </c>
      <c r="W127" s="51"/>
      <c r="X127" s="51"/>
      <c r="Y127" s="51"/>
      <c r="Z127" s="51"/>
      <c r="AA127" s="51">
        <v>1</v>
      </c>
      <c r="AB127" s="52"/>
      <c r="AC127" s="54"/>
    </row>
    <row r="128" spans="1:29" s="57" customFormat="1" ht="38.25">
      <c r="A128" s="51">
        <v>122</v>
      </c>
      <c r="B128" s="51" t="s">
        <v>154</v>
      </c>
      <c r="C128" s="51" t="s">
        <v>376</v>
      </c>
      <c r="D128" s="51" t="s">
        <v>462</v>
      </c>
      <c r="E128" s="51" t="s">
        <v>447</v>
      </c>
      <c r="F128" s="51" t="s">
        <v>812</v>
      </c>
      <c r="G128" s="51" t="s">
        <v>813</v>
      </c>
      <c r="H128" s="51" t="s">
        <v>450</v>
      </c>
      <c r="I128" s="51">
        <v>1.533333333616611</v>
      </c>
      <c r="J128" s="51" t="s">
        <v>451</v>
      </c>
      <c r="K128" s="51">
        <v>0</v>
      </c>
      <c r="L128" s="51" t="s">
        <v>767</v>
      </c>
      <c r="M128" s="51">
        <v>47</v>
      </c>
      <c r="N128" s="51">
        <v>0</v>
      </c>
      <c r="O128" s="51">
        <v>1</v>
      </c>
      <c r="P128" s="51">
        <v>46</v>
      </c>
      <c r="Q128" s="51">
        <v>0</v>
      </c>
      <c r="R128" s="51">
        <v>0</v>
      </c>
      <c r="S128" s="51">
        <v>4</v>
      </c>
      <c r="T128" s="51">
        <v>43</v>
      </c>
      <c r="U128" s="51">
        <v>0</v>
      </c>
      <c r="V128" s="51">
        <v>400</v>
      </c>
      <c r="W128" s="51"/>
      <c r="X128" s="51" t="s">
        <v>802</v>
      </c>
      <c r="Y128" s="51" t="s">
        <v>618</v>
      </c>
      <c r="Z128" s="51" t="s">
        <v>453</v>
      </c>
      <c r="AA128" s="51">
        <v>1</v>
      </c>
      <c r="AB128" s="52">
        <f>I128*V128</f>
        <v>613.3333334466445</v>
      </c>
      <c r="AC128" s="54"/>
    </row>
    <row r="129" spans="1:29" s="57" customFormat="1" ht="38.25">
      <c r="A129" s="51">
        <v>123</v>
      </c>
      <c r="B129" s="51" t="s">
        <v>154</v>
      </c>
      <c r="C129" s="51" t="s">
        <v>376</v>
      </c>
      <c r="D129" s="51" t="s">
        <v>814</v>
      </c>
      <c r="E129" s="51" t="s">
        <v>454</v>
      </c>
      <c r="F129" s="51" t="s">
        <v>815</v>
      </c>
      <c r="G129" s="51" t="s">
        <v>816</v>
      </c>
      <c r="H129" s="51" t="s">
        <v>448</v>
      </c>
      <c r="I129" s="51">
        <v>1.666666665638331</v>
      </c>
      <c r="J129" s="51" t="s">
        <v>376</v>
      </c>
      <c r="K129" s="51">
        <v>0</v>
      </c>
      <c r="L129" s="51">
        <v>0</v>
      </c>
      <c r="M129" s="51">
        <v>15</v>
      </c>
      <c r="N129" s="51">
        <v>0</v>
      </c>
      <c r="O129" s="51">
        <v>0</v>
      </c>
      <c r="P129" s="51">
        <v>15</v>
      </c>
      <c r="Q129" s="51">
        <v>0</v>
      </c>
      <c r="R129" s="51">
        <v>0</v>
      </c>
      <c r="S129" s="51">
        <v>0</v>
      </c>
      <c r="T129" s="51">
        <v>15</v>
      </c>
      <c r="U129" s="51">
        <v>0</v>
      </c>
      <c r="V129" s="51">
        <v>20</v>
      </c>
      <c r="W129" s="51"/>
      <c r="X129" s="51"/>
      <c r="Y129" s="51"/>
      <c r="Z129" s="51"/>
      <c r="AA129" s="51">
        <v>1</v>
      </c>
      <c r="AB129" s="52"/>
      <c r="AC129" s="54"/>
    </row>
    <row r="130" spans="1:29" s="57" customFormat="1" ht="38.25">
      <c r="A130" s="51">
        <v>124</v>
      </c>
      <c r="B130" s="51" t="s">
        <v>154</v>
      </c>
      <c r="C130" s="51" t="s">
        <v>376</v>
      </c>
      <c r="D130" s="51" t="s">
        <v>466</v>
      </c>
      <c r="E130" s="51" t="s">
        <v>447</v>
      </c>
      <c r="F130" s="51" t="s">
        <v>817</v>
      </c>
      <c r="G130" s="51" t="s">
        <v>818</v>
      </c>
      <c r="H130" s="51" t="s">
        <v>448</v>
      </c>
      <c r="I130" s="51">
        <v>6.250000000814907</v>
      </c>
      <c r="J130" s="51" t="s">
        <v>451</v>
      </c>
      <c r="K130" s="51">
        <v>0</v>
      </c>
      <c r="L130" s="51">
        <v>0</v>
      </c>
      <c r="M130" s="51">
        <v>2</v>
      </c>
      <c r="N130" s="51">
        <v>0</v>
      </c>
      <c r="O130" s="51">
        <v>0</v>
      </c>
      <c r="P130" s="51">
        <v>2</v>
      </c>
      <c r="Q130" s="51">
        <v>0</v>
      </c>
      <c r="R130" s="51">
        <v>0</v>
      </c>
      <c r="S130" s="51">
        <v>0</v>
      </c>
      <c r="T130" s="51">
        <v>2</v>
      </c>
      <c r="U130" s="51">
        <v>0</v>
      </c>
      <c r="V130" s="51">
        <v>80</v>
      </c>
      <c r="W130" s="51"/>
      <c r="X130" s="51"/>
      <c r="Y130" s="51"/>
      <c r="Z130" s="51"/>
      <c r="AA130" s="51">
        <v>1</v>
      </c>
      <c r="AB130" s="52"/>
      <c r="AC130" s="54"/>
    </row>
    <row r="131" spans="1:29" s="57" customFormat="1" ht="38.25">
      <c r="A131" s="51">
        <v>125</v>
      </c>
      <c r="B131" s="51" t="s">
        <v>154</v>
      </c>
      <c r="C131" s="51" t="s">
        <v>376</v>
      </c>
      <c r="D131" s="51" t="s">
        <v>181</v>
      </c>
      <c r="E131" s="51" t="s">
        <v>454</v>
      </c>
      <c r="F131" s="51" t="s">
        <v>819</v>
      </c>
      <c r="G131" s="51" t="s">
        <v>820</v>
      </c>
      <c r="H131" s="51" t="s">
        <v>448</v>
      </c>
      <c r="I131" s="51">
        <v>2.500000000814907</v>
      </c>
      <c r="J131" s="51" t="s">
        <v>376</v>
      </c>
      <c r="K131" s="51">
        <v>0</v>
      </c>
      <c r="L131" s="51">
        <v>0</v>
      </c>
      <c r="M131" s="51">
        <v>30</v>
      </c>
      <c r="N131" s="51">
        <v>0</v>
      </c>
      <c r="O131" s="51">
        <v>0</v>
      </c>
      <c r="P131" s="51">
        <v>30</v>
      </c>
      <c r="Q131" s="51">
        <v>0</v>
      </c>
      <c r="R131" s="51">
        <v>0</v>
      </c>
      <c r="S131" s="51">
        <v>0</v>
      </c>
      <c r="T131" s="51">
        <v>30</v>
      </c>
      <c r="U131" s="51">
        <v>0</v>
      </c>
      <c r="V131" s="51">
        <v>45</v>
      </c>
      <c r="W131" s="51"/>
      <c r="X131" s="51"/>
      <c r="Y131" s="51"/>
      <c r="Z131" s="51"/>
      <c r="AA131" s="51">
        <v>1</v>
      </c>
      <c r="AB131" s="52"/>
      <c r="AC131" s="54"/>
    </row>
    <row r="132" spans="1:29" s="57" customFormat="1" ht="38.25">
      <c r="A132" s="51">
        <v>126</v>
      </c>
      <c r="B132" s="51" t="s">
        <v>154</v>
      </c>
      <c r="C132" s="51" t="s">
        <v>376</v>
      </c>
      <c r="D132" s="51" t="s">
        <v>223</v>
      </c>
      <c r="E132" s="51" t="s">
        <v>454</v>
      </c>
      <c r="F132" s="51" t="s">
        <v>821</v>
      </c>
      <c r="G132" s="51" t="s">
        <v>822</v>
      </c>
      <c r="H132" s="51" t="s">
        <v>448</v>
      </c>
      <c r="I132" s="51">
        <v>1.833333333546761</v>
      </c>
      <c r="J132" s="51" t="s">
        <v>376</v>
      </c>
      <c r="K132" s="51">
        <v>0</v>
      </c>
      <c r="L132" s="51">
        <v>0</v>
      </c>
      <c r="M132" s="51">
        <v>7</v>
      </c>
      <c r="N132" s="51">
        <v>0</v>
      </c>
      <c r="O132" s="51">
        <v>0</v>
      </c>
      <c r="P132" s="51">
        <v>7</v>
      </c>
      <c r="Q132" s="51">
        <v>0</v>
      </c>
      <c r="R132" s="51">
        <v>0</v>
      </c>
      <c r="S132" s="51">
        <v>0</v>
      </c>
      <c r="T132" s="51">
        <v>7</v>
      </c>
      <c r="U132" s="51">
        <v>0</v>
      </c>
      <c r="V132" s="51">
        <v>45</v>
      </c>
      <c r="W132" s="51"/>
      <c r="X132" s="51"/>
      <c r="Y132" s="51"/>
      <c r="Z132" s="51"/>
      <c r="AA132" s="51">
        <v>1</v>
      </c>
      <c r="AB132" s="52"/>
      <c r="AC132" s="54"/>
    </row>
    <row r="133" spans="1:29" s="57" customFormat="1" ht="38.25">
      <c r="A133" s="51">
        <v>127</v>
      </c>
      <c r="B133" s="51" t="s">
        <v>154</v>
      </c>
      <c r="C133" s="51" t="s">
        <v>376</v>
      </c>
      <c r="D133" s="51" t="s">
        <v>466</v>
      </c>
      <c r="E133" s="51" t="s">
        <v>447</v>
      </c>
      <c r="F133" s="51" t="s">
        <v>823</v>
      </c>
      <c r="G133" s="51" t="s">
        <v>824</v>
      </c>
      <c r="H133" s="51" t="s">
        <v>450</v>
      </c>
      <c r="I133" s="51">
        <v>2.25</v>
      </c>
      <c r="J133" s="51" t="s">
        <v>451</v>
      </c>
      <c r="K133" s="51">
        <v>0</v>
      </c>
      <c r="L133" s="51" t="s">
        <v>604</v>
      </c>
      <c r="M133" s="51">
        <v>105</v>
      </c>
      <c r="N133" s="51">
        <v>0</v>
      </c>
      <c r="O133" s="51">
        <v>1</v>
      </c>
      <c r="P133" s="51">
        <v>104</v>
      </c>
      <c r="Q133" s="51">
        <v>0</v>
      </c>
      <c r="R133" s="51">
        <v>0</v>
      </c>
      <c r="S133" s="51">
        <v>0</v>
      </c>
      <c r="T133" s="51">
        <v>105</v>
      </c>
      <c r="U133" s="51">
        <v>0</v>
      </c>
      <c r="V133" s="51">
        <v>720</v>
      </c>
      <c r="W133" s="51"/>
      <c r="X133" s="51" t="s">
        <v>825</v>
      </c>
      <c r="Y133" s="51" t="s">
        <v>452</v>
      </c>
      <c r="Z133" s="51" t="s">
        <v>461</v>
      </c>
      <c r="AA133" s="51">
        <v>1</v>
      </c>
      <c r="AB133" s="52">
        <f aca="true" t="shared" si="3" ref="AB133:AB139">I133*V133</f>
        <v>1620</v>
      </c>
      <c r="AC133" s="54"/>
    </row>
    <row r="134" spans="1:29" s="57" customFormat="1" ht="38.25">
      <c r="A134" s="51">
        <v>128</v>
      </c>
      <c r="B134" s="51" t="s">
        <v>154</v>
      </c>
      <c r="C134" s="51" t="s">
        <v>376</v>
      </c>
      <c r="D134" s="51" t="s">
        <v>466</v>
      </c>
      <c r="E134" s="51" t="s">
        <v>447</v>
      </c>
      <c r="F134" s="51" t="s">
        <v>826</v>
      </c>
      <c r="G134" s="51" t="s">
        <v>827</v>
      </c>
      <c r="H134" s="51" t="s">
        <v>450</v>
      </c>
      <c r="I134" s="51">
        <v>0.1666666656383313</v>
      </c>
      <c r="J134" s="51" t="s">
        <v>451</v>
      </c>
      <c r="K134" s="51">
        <v>0</v>
      </c>
      <c r="L134" s="51">
        <v>0</v>
      </c>
      <c r="M134" s="51">
        <v>127</v>
      </c>
      <c r="N134" s="51">
        <v>0</v>
      </c>
      <c r="O134" s="51">
        <v>0</v>
      </c>
      <c r="P134" s="51">
        <v>127</v>
      </c>
      <c r="Q134" s="51">
        <v>0</v>
      </c>
      <c r="R134" s="51">
        <v>0</v>
      </c>
      <c r="S134" s="51">
        <v>3</v>
      </c>
      <c r="T134" s="51">
        <v>124</v>
      </c>
      <c r="U134" s="51">
        <v>0</v>
      </c>
      <c r="V134" s="51">
        <v>970</v>
      </c>
      <c r="W134" s="51"/>
      <c r="X134" s="51" t="s">
        <v>828</v>
      </c>
      <c r="Y134" s="51" t="s">
        <v>452</v>
      </c>
      <c r="Z134" s="51" t="s">
        <v>461</v>
      </c>
      <c r="AA134" s="51">
        <v>1</v>
      </c>
      <c r="AB134" s="52">
        <f t="shared" si="3"/>
        <v>161.66666566918136</v>
      </c>
      <c r="AC134" s="54"/>
    </row>
    <row r="135" spans="1:29" s="57" customFormat="1" ht="38.25">
      <c r="A135" s="51">
        <v>129</v>
      </c>
      <c r="B135" s="51" t="s">
        <v>154</v>
      </c>
      <c r="C135" s="51" t="s">
        <v>376</v>
      </c>
      <c r="D135" s="51" t="s">
        <v>466</v>
      </c>
      <c r="E135" s="51" t="s">
        <v>447</v>
      </c>
      <c r="F135" s="51" t="s">
        <v>829</v>
      </c>
      <c r="G135" s="51" t="s">
        <v>830</v>
      </c>
      <c r="H135" s="51" t="s">
        <v>450</v>
      </c>
      <c r="I135" s="51">
        <v>2.333333332731854</v>
      </c>
      <c r="J135" s="51" t="s">
        <v>451</v>
      </c>
      <c r="K135" s="51">
        <v>0</v>
      </c>
      <c r="L135" s="51">
        <v>0</v>
      </c>
      <c r="M135" s="51">
        <v>127</v>
      </c>
      <c r="N135" s="51">
        <v>0</v>
      </c>
      <c r="O135" s="51">
        <v>0</v>
      </c>
      <c r="P135" s="51">
        <v>127</v>
      </c>
      <c r="Q135" s="51">
        <v>0</v>
      </c>
      <c r="R135" s="51">
        <v>0</v>
      </c>
      <c r="S135" s="51">
        <v>3</v>
      </c>
      <c r="T135" s="51">
        <v>124</v>
      </c>
      <c r="U135" s="51">
        <v>0</v>
      </c>
      <c r="V135" s="51">
        <v>970</v>
      </c>
      <c r="W135" s="51"/>
      <c r="X135" s="51" t="s">
        <v>828</v>
      </c>
      <c r="Y135" s="51" t="s">
        <v>452</v>
      </c>
      <c r="Z135" s="51" t="s">
        <v>453</v>
      </c>
      <c r="AA135" s="51">
        <v>1</v>
      </c>
      <c r="AB135" s="52">
        <f t="shared" si="3"/>
        <v>2263.3333327498985</v>
      </c>
      <c r="AC135" s="54"/>
    </row>
    <row r="136" spans="1:29" s="57" customFormat="1" ht="37.5" customHeight="1">
      <c r="A136" s="51">
        <v>130</v>
      </c>
      <c r="B136" s="51" t="s">
        <v>154</v>
      </c>
      <c r="C136" s="51" t="s">
        <v>198</v>
      </c>
      <c r="D136" s="51" t="s">
        <v>477</v>
      </c>
      <c r="E136" s="51" t="s">
        <v>447</v>
      </c>
      <c r="F136" s="51" t="s">
        <v>831</v>
      </c>
      <c r="G136" s="51" t="s">
        <v>832</v>
      </c>
      <c r="H136" s="51" t="s">
        <v>450</v>
      </c>
      <c r="I136" s="51">
        <v>0.5166666673030704</v>
      </c>
      <c r="J136" s="51" t="s">
        <v>464</v>
      </c>
      <c r="K136" s="51">
        <v>0</v>
      </c>
      <c r="L136" s="51">
        <v>0</v>
      </c>
      <c r="M136" s="51">
        <v>86</v>
      </c>
      <c r="N136" s="51">
        <v>0</v>
      </c>
      <c r="O136" s="51">
        <v>3</v>
      </c>
      <c r="P136" s="51">
        <v>83</v>
      </c>
      <c r="Q136" s="51">
        <v>0</v>
      </c>
      <c r="R136" s="51">
        <v>0</v>
      </c>
      <c r="S136" s="51">
        <v>0</v>
      </c>
      <c r="T136" s="51">
        <v>86</v>
      </c>
      <c r="U136" s="51">
        <v>0</v>
      </c>
      <c r="V136" s="51">
        <v>1150</v>
      </c>
      <c r="W136" s="51"/>
      <c r="X136" s="51" t="s">
        <v>833</v>
      </c>
      <c r="Y136" s="51" t="s">
        <v>452</v>
      </c>
      <c r="Z136" s="51" t="s">
        <v>461</v>
      </c>
      <c r="AA136" s="51">
        <v>1</v>
      </c>
      <c r="AB136" s="52">
        <f t="shared" si="3"/>
        <v>594.166667398531</v>
      </c>
      <c r="AC136" s="54"/>
    </row>
    <row r="137" spans="1:29" s="57" customFormat="1" ht="38.25">
      <c r="A137" s="51">
        <v>131</v>
      </c>
      <c r="B137" s="51" t="s">
        <v>154</v>
      </c>
      <c r="C137" s="51" t="s">
        <v>376</v>
      </c>
      <c r="D137" s="51" t="s">
        <v>462</v>
      </c>
      <c r="E137" s="51" t="s">
        <v>447</v>
      </c>
      <c r="F137" s="51" t="s">
        <v>834</v>
      </c>
      <c r="G137" s="51" t="s">
        <v>835</v>
      </c>
      <c r="H137" s="51" t="s">
        <v>450</v>
      </c>
      <c r="I137" s="51">
        <v>1.016666666488163</v>
      </c>
      <c r="J137" s="51" t="s">
        <v>451</v>
      </c>
      <c r="K137" s="51">
        <v>0</v>
      </c>
      <c r="L137" s="51" t="s">
        <v>767</v>
      </c>
      <c r="M137" s="51">
        <v>75</v>
      </c>
      <c r="N137" s="51">
        <v>0</v>
      </c>
      <c r="O137" s="51">
        <v>1</v>
      </c>
      <c r="P137" s="51">
        <v>74</v>
      </c>
      <c r="Q137" s="51">
        <v>0</v>
      </c>
      <c r="R137" s="51">
        <v>0</v>
      </c>
      <c r="S137" s="51">
        <v>1</v>
      </c>
      <c r="T137" s="51">
        <v>74</v>
      </c>
      <c r="U137" s="51">
        <v>0</v>
      </c>
      <c r="V137" s="51">
        <v>550</v>
      </c>
      <c r="W137" s="51"/>
      <c r="X137" s="51" t="s">
        <v>836</v>
      </c>
      <c r="Y137" s="51" t="s">
        <v>452</v>
      </c>
      <c r="Z137" s="51" t="s">
        <v>453</v>
      </c>
      <c r="AA137" s="51">
        <v>1</v>
      </c>
      <c r="AB137" s="52">
        <f t="shared" si="3"/>
        <v>559.1666665684896</v>
      </c>
      <c r="AC137" s="54"/>
    </row>
    <row r="138" spans="1:29" s="57" customFormat="1" ht="51">
      <c r="A138" s="51">
        <v>132</v>
      </c>
      <c r="B138" s="51" t="s">
        <v>154</v>
      </c>
      <c r="C138" s="51" t="s">
        <v>158</v>
      </c>
      <c r="D138" s="51" t="s">
        <v>837</v>
      </c>
      <c r="E138" s="51" t="s">
        <v>447</v>
      </c>
      <c r="F138" s="51" t="s">
        <v>838</v>
      </c>
      <c r="G138" s="51" t="s">
        <v>839</v>
      </c>
      <c r="H138" s="51" t="s">
        <v>450</v>
      </c>
      <c r="I138" s="51">
        <v>1.000000000814907</v>
      </c>
      <c r="J138" s="51" t="s">
        <v>840</v>
      </c>
      <c r="K138" s="51">
        <v>0</v>
      </c>
      <c r="L138" s="51" t="s">
        <v>841</v>
      </c>
      <c r="M138" s="51">
        <v>50</v>
      </c>
      <c r="N138" s="51">
        <v>0</v>
      </c>
      <c r="O138" s="51">
        <v>2</v>
      </c>
      <c r="P138" s="51">
        <v>48</v>
      </c>
      <c r="Q138" s="51">
        <v>0</v>
      </c>
      <c r="R138" s="51">
        <v>0</v>
      </c>
      <c r="S138" s="51">
        <v>2</v>
      </c>
      <c r="T138" s="51">
        <v>48</v>
      </c>
      <c r="U138" s="51">
        <v>0</v>
      </c>
      <c r="V138" s="51">
        <v>550</v>
      </c>
      <c r="W138" s="51"/>
      <c r="X138" s="51" t="s">
        <v>842</v>
      </c>
      <c r="Y138" s="51" t="s">
        <v>452</v>
      </c>
      <c r="Z138" s="51" t="s">
        <v>453</v>
      </c>
      <c r="AA138" s="51">
        <v>1</v>
      </c>
      <c r="AB138" s="52">
        <f t="shared" si="3"/>
        <v>550.0000004481989</v>
      </c>
      <c r="AC138" s="54"/>
    </row>
    <row r="139" spans="1:29" s="57" customFormat="1" ht="38.25">
      <c r="A139" s="51">
        <v>133</v>
      </c>
      <c r="B139" s="51" t="s">
        <v>154</v>
      </c>
      <c r="C139" s="51" t="s">
        <v>376</v>
      </c>
      <c r="D139" s="51" t="s">
        <v>843</v>
      </c>
      <c r="E139" s="51" t="s">
        <v>447</v>
      </c>
      <c r="F139" s="51" t="s">
        <v>844</v>
      </c>
      <c r="G139" s="51" t="s">
        <v>845</v>
      </c>
      <c r="H139" s="51" t="s">
        <v>450</v>
      </c>
      <c r="I139" s="51">
        <v>0.9999999983701855</v>
      </c>
      <c r="J139" s="51" t="s">
        <v>451</v>
      </c>
      <c r="K139" s="51">
        <v>0</v>
      </c>
      <c r="L139" s="51" t="s">
        <v>846</v>
      </c>
      <c r="M139" s="51">
        <v>159</v>
      </c>
      <c r="N139" s="51">
        <v>0</v>
      </c>
      <c r="O139" s="51">
        <v>2</v>
      </c>
      <c r="P139" s="51">
        <v>157</v>
      </c>
      <c r="Q139" s="51">
        <v>0</v>
      </c>
      <c r="R139" s="51">
        <v>0</v>
      </c>
      <c r="S139" s="51">
        <v>2</v>
      </c>
      <c r="T139" s="51">
        <v>157</v>
      </c>
      <c r="U139" s="51">
        <v>0</v>
      </c>
      <c r="V139" s="51">
        <v>249</v>
      </c>
      <c r="W139" s="51"/>
      <c r="X139" s="51" t="s">
        <v>842</v>
      </c>
      <c r="Y139" s="51" t="s">
        <v>847</v>
      </c>
      <c r="Z139" s="51" t="s">
        <v>453</v>
      </c>
      <c r="AA139" s="51">
        <v>1</v>
      </c>
      <c r="AB139" s="52">
        <f t="shared" si="3"/>
        <v>248.9999995941762</v>
      </c>
      <c r="AC139" s="54"/>
    </row>
    <row r="140" spans="1:29" s="57" customFormat="1" ht="38.25">
      <c r="A140" s="51">
        <v>134</v>
      </c>
      <c r="B140" s="51" t="s">
        <v>154</v>
      </c>
      <c r="C140" s="51" t="s">
        <v>376</v>
      </c>
      <c r="D140" s="51" t="s">
        <v>317</v>
      </c>
      <c r="E140" s="51" t="s">
        <v>454</v>
      </c>
      <c r="F140" s="51" t="s">
        <v>848</v>
      </c>
      <c r="G140" s="51" t="s">
        <v>849</v>
      </c>
      <c r="H140" s="51" t="s">
        <v>448</v>
      </c>
      <c r="I140" s="51">
        <v>2.416666668083053</v>
      </c>
      <c r="J140" s="51" t="s">
        <v>376</v>
      </c>
      <c r="K140" s="51">
        <v>0</v>
      </c>
      <c r="L140" s="51">
        <v>0</v>
      </c>
      <c r="M140" s="51">
        <v>10</v>
      </c>
      <c r="N140" s="51">
        <v>0</v>
      </c>
      <c r="O140" s="51">
        <v>0</v>
      </c>
      <c r="P140" s="51">
        <v>10</v>
      </c>
      <c r="Q140" s="51">
        <v>0</v>
      </c>
      <c r="R140" s="51">
        <v>0</v>
      </c>
      <c r="S140" s="51">
        <v>0</v>
      </c>
      <c r="T140" s="51">
        <v>10</v>
      </c>
      <c r="U140" s="51">
        <v>0</v>
      </c>
      <c r="V140" s="51">
        <v>15</v>
      </c>
      <c r="W140" s="51"/>
      <c r="X140" s="51"/>
      <c r="Y140" s="51"/>
      <c r="Z140" s="51"/>
      <c r="AA140" s="51">
        <v>1</v>
      </c>
      <c r="AB140" s="52"/>
      <c r="AC140" s="54"/>
    </row>
    <row r="141" spans="1:29" s="57" customFormat="1" ht="38.25">
      <c r="A141" s="51">
        <v>135</v>
      </c>
      <c r="B141" s="51" t="s">
        <v>154</v>
      </c>
      <c r="C141" s="51" t="s">
        <v>376</v>
      </c>
      <c r="D141" s="51" t="s">
        <v>214</v>
      </c>
      <c r="E141" s="51" t="s">
        <v>454</v>
      </c>
      <c r="F141" s="51" t="s">
        <v>850</v>
      </c>
      <c r="G141" s="51" t="s">
        <v>851</v>
      </c>
      <c r="H141" s="51" t="s">
        <v>448</v>
      </c>
      <c r="I141" s="51">
        <v>0.75</v>
      </c>
      <c r="J141" s="51" t="s">
        <v>376</v>
      </c>
      <c r="K141" s="51">
        <v>0</v>
      </c>
      <c r="L141" s="51">
        <v>0</v>
      </c>
      <c r="M141" s="51">
        <v>25</v>
      </c>
      <c r="N141" s="51">
        <v>0</v>
      </c>
      <c r="O141" s="51">
        <v>0</v>
      </c>
      <c r="P141" s="51">
        <v>25</v>
      </c>
      <c r="Q141" s="51">
        <v>0</v>
      </c>
      <c r="R141" s="51">
        <v>0</v>
      </c>
      <c r="S141" s="51">
        <v>0</v>
      </c>
      <c r="T141" s="51">
        <v>25</v>
      </c>
      <c r="U141" s="51">
        <v>0</v>
      </c>
      <c r="V141" s="51">
        <v>30</v>
      </c>
      <c r="W141" s="51"/>
      <c r="X141" s="51"/>
      <c r="Y141" s="51"/>
      <c r="Z141" s="51"/>
      <c r="AA141" s="51">
        <v>1</v>
      </c>
      <c r="AB141" s="52"/>
      <c r="AC141" s="54"/>
    </row>
    <row r="142" spans="1:29" s="57" customFormat="1" ht="38.25">
      <c r="A142" s="51">
        <v>136</v>
      </c>
      <c r="B142" s="51" t="s">
        <v>154</v>
      </c>
      <c r="C142" s="51" t="s">
        <v>376</v>
      </c>
      <c r="D142" s="51" t="s">
        <v>462</v>
      </c>
      <c r="E142" s="51" t="s">
        <v>447</v>
      </c>
      <c r="F142" s="51" t="s">
        <v>852</v>
      </c>
      <c r="G142" s="51" t="s">
        <v>853</v>
      </c>
      <c r="H142" s="51" t="s">
        <v>450</v>
      </c>
      <c r="I142" s="51">
        <v>0.9333333311369643</v>
      </c>
      <c r="J142" s="51" t="s">
        <v>451</v>
      </c>
      <c r="K142" s="51">
        <v>0</v>
      </c>
      <c r="L142" s="51" t="s">
        <v>767</v>
      </c>
      <c r="M142" s="51">
        <v>47</v>
      </c>
      <c r="N142" s="51">
        <v>0</v>
      </c>
      <c r="O142" s="51">
        <v>1</v>
      </c>
      <c r="P142" s="51">
        <v>46</v>
      </c>
      <c r="Q142" s="51">
        <v>0</v>
      </c>
      <c r="R142" s="51">
        <v>0</v>
      </c>
      <c r="S142" s="51">
        <v>4</v>
      </c>
      <c r="T142" s="51">
        <v>43</v>
      </c>
      <c r="U142" s="51">
        <v>0</v>
      </c>
      <c r="V142" s="51">
        <v>400</v>
      </c>
      <c r="W142" s="51"/>
      <c r="X142" s="51" t="s">
        <v>854</v>
      </c>
      <c r="Y142" s="51" t="s">
        <v>457</v>
      </c>
      <c r="Z142" s="51" t="s">
        <v>453</v>
      </c>
      <c r="AA142" s="51">
        <v>1</v>
      </c>
      <c r="AB142" s="52">
        <f>I142*V142</f>
        <v>373.3333324547857</v>
      </c>
      <c r="AC142" s="54"/>
    </row>
    <row r="143" spans="1:29" s="57" customFormat="1" ht="38.25">
      <c r="A143" s="51">
        <v>137</v>
      </c>
      <c r="B143" s="51" t="s">
        <v>154</v>
      </c>
      <c r="C143" s="51" t="s">
        <v>376</v>
      </c>
      <c r="D143" s="51" t="s">
        <v>175</v>
      </c>
      <c r="E143" s="51" t="s">
        <v>454</v>
      </c>
      <c r="F143" s="51" t="s">
        <v>855</v>
      </c>
      <c r="G143" s="51" t="s">
        <v>856</v>
      </c>
      <c r="H143" s="51" t="s">
        <v>448</v>
      </c>
      <c r="I143" s="51">
        <v>1.166666666453239</v>
      </c>
      <c r="J143" s="51" t="s">
        <v>376</v>
      </c>
      <c r="K143" s="51">
        <v>0</v>
      </c>
      <c r="L143" s="51">
        <v>0</v>
      </c>
      <c r="M143" s="51">
        <v>50</v>
      </c>
      <c r="N143" s="51">
        <v>0</v>
      </c>
      <c r="O143" s="51">
        <v>0</v>
      </c>
      <c r="P143" s="51">
        <v>50</v>
      </c>
      <c r="Q143" s="51">
        <v>0</v>
      </c>
      <c r="R143" s="51">
        <v>0</v>
      </c>
      <c r="S143" s="51">
        <v>0</v>
      </c>
      <c r="T143" s="51">
        <v>50</v>
      </c>
      <c r="U143" s="51">
        <v>0</v>
      </c>
      <c r="V143" s="51">
        <v>60</v>
      </c>
      <c r="W143" s="51"/>
      <c r="X143" s="51"/>
      <c r="Y143" s="51"/>
      <c r="Z143" s="51"/>
      <c r="AA143" s="51">
        <v>1</v>
      </c>
      <c r="AB143" s="52"/>
      <c r="AC143" s="54"/>
    </row>
    <row r="144" spans="1:29" s="57" customFormat="1" ht="38.25">
      <c r="A144" s="51">
        <v>138</v>
      </c>
      <c r="B144" s="51" t="s">
        <v>154</v>
      </c>
      <c r="C144" s="51" t="s">
        <v>376</v>
      </c>
      <c r="D144" s="51" t="s">
        <v>178</v>
      </c>
      <c r="E144" s="51" t="s">
        <v>454</v>
      </c>
      <c r="F144" s="51" t="s">
        <v>857</v>
      </c>
      <c r="G144" s="51" t="s">
        <v>858</v>
      </c>
      <c r="H144" s="51" t="s">
        <v>448</v>
      </c>
      <c r="I144" s="51">
        <v>3.916666665638331</v>
      </c>
      <c r="J144" s="51" t="s">
        <v>376</v>
      </c>
      <c r="K144" s="51">
        <v>0</v>
      </c>
      <c r="L144" s="51">
        <v>0</v>
      </c>
      <c r="M144" s="51">
        <v>20</v>
      </c>
      <c r="N144" s="51">
        <v>0</v>
      </c>
      <c r="O144" s="51">
        <v>0</v>
      </c>
      <c r="P144" s="51">
        <v>20</v>
      </c>
      <c r="Q144" s="51">
        <v>0</v>
      </c>
      <c r="R144" s="51">
        <v>0</v>
      </c>
      <c r="S144" s="51">
        <v>0</v>
      </c>
      <c r="T144" s="51">
        <v>20</v>
      </c>
      <c r="U144" s="51">
        <v>0</v>
      </c>
      <c r="V144" s="51">
        <v>30</v>
      </c>
      <c r="W144" s="51"/>
      <c r="X144" s="51"/>
      <c r="Y144" s="51"/>
      <c r="Z144" s="51"/>
      <c r="AA144" s="51">
        <v>1</v>
      </c>
      <c r="AB144" s="52"/>
      <c r="AC144" s="54"/>
    </row>
    <row r="145" spans="1:29" s="57" customFormat="1" ht="38.25">
      <c r="A145" s="51">
        <v>139</v>
      </c>
      <c r="B145" s="51" t="s">
        <v>154</v>
      </c>
      <c r="C145" s="51" t="s">
        <v>376</v>
      </c>
      <c r="D145" s="51" t="s">
        <v>301</v>
      </c>
      <c r="E145" s="51" t="s">
        <v>454</v>
      </c>
      <c r="F145" s="51" t="s">
        <v>859</v>
      </c>
      <c r="G145" s="51" t="s">
        <v>860</v>
      </c>
      <c r="H145" s="51" t="s">
        <v>448</v>
      </c>
      <c r="I145" s="51">
        <v>1.5</v>
      </c>
      <c r="J145" s="51" t="s">
        <v>376</v>
      </c>
      <c r="K145" s="51">
        <v>0</v>
      </c>
      <c r="L145" s="51">
        <v>0</v>
      </c>
      <c r="M145" s="51">
        <v>30</v>
      </c>
      <c r="N145" s="51">
        <v>0</v>
      </c>
      <c r="O145" s="51">
        <v>0</v>
      </c>
      <c r="P145" s="51">
        <v>30</v>
      </c>
      <c r="Q145" s="51">
        <v>0</v>
      </c>
      <c r="R145" s="51">
        <v>0</v>
      </c>
      <c r="S145" s="51">
        <v>0</v>
      </c>
      <c r="T145" s="51">
        <v>30</v>
      </c>
      <c r="U145" s="51">
        <v>0</v>
      </c>
      <c r="V145" s="51">
        <v>45</v>
      </c>
      <c r="W145" s="51"/>
      <c r="X145" s="51"/>
      <c r="Y145" s="51"/>
      <c r="Z145" s="51"/>
      <c r="AA145" s="51">
        <v>1</v>
      </c>
      <c r="AB145" s="52"/>
      <c r="AC145" s="54"/>
    </row>
    <row r="146" spans="1:29" s="57" customFormat="1" ht="38.25">
      <c r="A146" s="51">
        <v>140</v>
      </c>
      <c r="B146" s="51" t="s">
        <v>154</v>
      </c>
      <c r="C146" s="51" t="s">
        <v>376</v>
      </c>
      <c r="D146" s="51" t="s">
        <v>357</v>
      </c>
      <c r="E146" s="51" t="s">
        <v>454</v>
      </c>
      <c r="F146" s="51" t="s">
        <v>861</v>
      </c>
      <c r="G146" s="51" t="s">
        <v>862</v>
      </c>
      <c r="H146" s="51" t="s">
        <v>448</v>
      </c>
      <c r="I146" s="51">
        <v>2.500000000814907</v>
      </c>
      <c r="J146" s="51" t="s">
        <v>198</v>
      </c>
      <c r="K146" s="51">
        <v>0</v>
      </c>
      <c r="L146" s="51">
        <v>0</v>
      </c>
      <c r="M146" s="51">
        <v>1</v>
      </c>
      <c r="N146" s="51">
        <v>0</v>
      </c>
      <c r="O146" s="51">
        <v>0</v>
      </c>
      <c r="P146" s="51">
        <v>1</v>
      </c>
      <c r="Q146" s="51">
        <v>0</v>
      </c>
      <c r="R146" s="51">
        <v>0</v>
      </c>
      <c r="S146" s="51">
        <v>0</v>
      </c>
      <c r="T146" s="51">
        <v>1</v>
      </c>
      <c r="U146" s="51">
        <v>0</v>
      </c>
      <c r="V146" s="51">
        <v>75</v>
      </c>
      <c r="W146" s="51"/>
      <c r="X146" s="51"/>
      <c r="Y146" s="51"/>
      <c r="Z146" s="51"/>
      <c r="AA146" s="51">
        <v>1</v>
      </c>
      <c r="AB146" s="52"/>
      <c r="AC146" s="54"/>
    </row>
    <row r="147" spans="1:29" s="57" customFormat="1" ht="38.25">
      <c r="A147" s="51">
        <v>141</v>
      </c>
      <c r="B147" s="51" t="s">
        <v>154</v>
      </c>
      <c r="C147" s="51" t="s">
        <v>376</v>
      </c>
      <c r="D147" s="51" t="s">
        <v>863</v>
      </c>
      <c r="E147" s="51" t="s">
        <v>447</v>
      </c>
      <c r="F147" s="51" t="s">
        <v>864</v>
      </c>
      <c r="G147" s="51" t="s">
        <v>865</v>
      </c>
      <c r="H147" s="51" t="s">
        <v>450</v>
      </c>
      <c r="I147" s="51">
        <v>7.749999998370185</v>
      </c>
      <c r="J147" s="51" t="s">
        <v>451</v>
      </c>
      <c r="K147" s="51">
        <v>0</v>
      </c>
      <c r="L147" s="51">
        <v>0</v>
      </c>
      <c r="M147" s="51">
        <v>6</v>
      </c>
      <c r="N147" s="51">
        <v>0</v>
      </c>
      <c r="O147" s="51">
        <v>0</v>
      </c>
      <c r="P147" s="51">
        <v>6</v>
      </c>
      <c r="Q147" s="51">
        <v>0</v>
      </c>
      <c r="R147" s="51">
        <v>0</v>
      </c>
      <c r="S147" s="51">
        <v>0</v>
      </c>
      <c r="T147" s="51">
        <v>6</v>
      </c>
      <c r="U147" s="51">
        <v>0</v>
      </c>
      <c r="V147" s="51">
        <v>10</v>
      </c>
      <c r="W147" s="51"/>
      <c r="X147" s="51" t="s">
        <v>866</v>
      </c>
      <c r="Y147" s="51" t="s">
        <v>452</v>
      </c>
      <c r="Z147" s="51" t="s">
        <v>778</v>
      </c>
      <c r="AA147" s="51">
        <v>1</v>
      </c>
      <c r="AB147" s="52">
        <f>I147*V147</f>
        <v>77.49999998370184</v>
      </c>
      <c r="AC147" s="54"/>
    </row>
    <row r="148" spans="1:29" s="57" customFormat="1" ht="38.25">
      <c r="A148" s="51">
        <v>142</v>
      </c>
      <c r="B148" s="51" t="s">
        <v>154</v>
      </c>
      <c r="C148" s="51" t="s">
        <v>376</v>
      </c>
      <c r="D148" s="51" t="s">
        <v>167</v>
      </c>
      <c r="E148" s="51" t="s">
        <v>454</v>
      </c>
      <c r="F148" s="51" t="s">
        <v>867</v>
      </c>
      <c r="G148" s="51" t="s">
        <v>868</v>
      </c>
      <c r="H148" s="51" t="s">
        <v>448</v>
      </c>
      <c r="I148" s="51">
        <v>0.5833333319169469</v>
      </c>
      <c r="J148" s="51" t="s">
        <v>376</v>
      </c>
      <c r="K148" s="51">
        <v>0</v>
      </c>
      <c r="L148" s="51">
        <v>0</v>
      </c>
      <c r="M148" s="51">
        <v>40</v>
      </c>
      <c r="N148" s="51">
        <v>0</v>
      </c>
      <c r="O148" s="51">
        <v>0</v>
      </c>
      <c r="P148" s="51">
        <v>40</v>
      </c>
      <c r="Q148" s="51">
        <v>0</v>
      </c>
      <c r="R148" s="51">
        <v>0</v>
      </c>
      <c r="S148" s="51">
        <v>0</v>
      </c>
      <c r="T148" s="51">
        <v>40</v>
      </c>
      <c r="U148" s="51">
        <v>0</v>
      </c>
      <c r="V148" s="51">
        <v>50</v>
      </c>
      <c r="W148" s="51"/>
      <c r="X148" s="51"/>
      <c r="Y148" s="51"/>
      <c r="Z148" s="51"/>
      <c r="AA148" s="51">
        <v>1</v>
      </c>
      <c r="AB148" s="52"/>
      <c r="AC148" s="54"/>
    </row>
    <row r="149" spans="1:29" s="57" customFormat="1" ht="38.25">
      <c r="A149" s="51">
        <v>143</v>
      </c>
      <c r="B149" s="51" t="s">
        <v>154</v>
      </c>
      <c r="C149" s="51" t="s">
        <v>376</v>
      </c>
      <c r="D149" s="51" t="s">
        <v>182</v>
      </c>
      <c r="E149" s="51" t="s">
        <v>454</v>
      </c>
      <c r="F149" s="51" t="s">
        <v>869</v>
      </c>
      <c r="G149" s="51" t="s">
        <v>870</v>
      </c>
      <c r="H149" s="51" t="s">
        <v>448</v>
      </c>
      <c r="I149" s="51">
        <v>1.5</v>
      </c>
      <c r="J149" s="51" t="s">
        <v>376</v>
      </c>
      <c r="K149" s="51">
        <v>0</v>
      </c>
      <c r="L149" s="51">
        <v>0</v>
      </c>
      <c r="M149" s="51">
        <v>25</v>
      </c>
      <c r="N149" s="51">
        <v>0</v>
      </c>
      <c r="O149" s="51">
        <v>0</v>
      </c>
      <c r="P149" s="51">
        <v>25</v>
      </c>
      <c r="Q149" s="51">
        <v>0</v>
      </c>
      <c r="R149" s="51">
        <v>0</v>
      </c>
      <c r="S149" s="51">
        <v>0</v>
      </c>
      <c r="T149" s="51">
        <v>25</v>
      </c>
      <c r="U149" s="51">
        <v>0</v>
      </c>
      <c r="V149" s="51">
        <v>35</v>
      </c>
      <c r="W149" s="51"/>
      <c r="X149" s="51"/>
      <c r="Y149" s="51"/>
      <c r="Z149" s="51"/>
      <c r="AA149" s="51">
        <v>1</v>
      </c>
      <c r="AB149" s="52"/>
      <c r="AC149" s="54"/>
    </row>
    <row r="150" spans="1:29" s="57" customFormat="1" ht="38.25">
      <c r="A150" s="51">
        <v>144</v>
      </c>
      <c r="B150" s="51" t="s">
        <v>154</v>
      </c>
      <c r="C150" s="51" t="s">
        <v>376</v>
      </c>
      <c r="D150" s="51" t="s">
        <v>322</v>
      </c>
      <c r="E150" s="51" t="s">
        <v>454</v>
      </c>
      <c r="F150" s="51" t="s">
        <v>871</v>
      </c>
      <c r="G150" s="51" t="s">
        <v>872</v>
      </c>
      <c r="H150" s="51" t="s">
        <v>448</v>
      </c>
      <c r="I150" s="51">
        <v>0.75</v>
      </c>
      <c r="J150" s="51" t="s">
        <v>376</v>
      </c>
      <c r="K150" s="51">
        <v>0</v>
      </c>
      <c r="L150" s="51">
        <v>0</v>
      </c>
      <c r="M150" s="51">
        <v>30</v>
      </c>
      <c r="N150" s="51">
        <v>0</v>
      </c>
      <c r="O150" s="51">
        <v>0</v>
      </c>
      <c r="P150" s="51">
        <v>30</v>
      </c>
      <c r="Q150" s="51">
        <v>0</v>
      </c>
      <c r="R150" s="51">
        <v>0</v>
      </c>
      <c r="S150" s="51">
        <v>0</v>
      </c>
      <c r="T150" s="51">
        <v>30</v>
      </c>
      <c r="U150" s="51">
        <v>0</v>
      </c>
      <c r="V150" s="51">
        <v>45</v>
      </c>
      <c r="W150" s="51"/>
      <c r="X150" s="51"/>
      <c r="Y150" s="51"/>
      <c r="Z150" s="51"/>
      <c r="AA150" s="51">
        <v>1</v>
      </c>
      <c r="AB150" s="52"/>
      <c r="AC150" s="54"/>
    </row>
    <row r="151" spans="1:29" s="57" customFormat="1" ht="38.25">
      <c r="A151" s="51">
        <v>145</v>
      </c>
      <c r="B151" s="51" t="s">
        <v>154</v>
      </c>
      <c r="C151" s="51" t="s">
        <v>376</v>
      </c>
      <c r="D151" s="51" t="s">
        <v>272</v>
      </c>
      <c r="E151" s="51" t="s">
        <v>454</v>
      </c>
      <c r="F151" s="51" t="s">
        <v>873</v>
      </c>
      <c r="G151" s="51" t="s">
        <v>874</v>
      </c>
      <c r="H151" s="51" t="s">
        <v>448</v>
      </c>
      <c r="I151" s="51">
        <v>1.583333332731854</v>
      </c>
      <c r="J151" s="51" t="s">
        <v>376</v>
      </c>
      <c r="K151" s="51">
        <v>0</v>
      </c>
      <c r="L151" s="51">
        <v>0</v>
      </c>
      <c r="M151" s="51">
        <v>40</v>
      </c>
      <c r="N151" s="51">
        <v>0</v>
      </c>
      <c r="O151" s="51">
        <v>0</v>
      </c>
      <c r="P151" s="51">
        <v>40</v>
      </c>
      <c r="Q151" s="51">
        <v>0</v>
      </c>
      <c r="R151" s="51">
        <v>0</v>
      </c>
      <c r="S151" s="51">
        <v>0</v>
      </c>
      <c r="T151" s="51">
        <v>40</v>
      </c>
      <c r="U151" s="51">
        <v>0</v>
      </c>
      <c r="V151" s="51">
        <v>60</v>
      </c>
      <c r="W151" s="51"/>
      <c r="X151" s="51"/>
      <c r="Y151" s="51"/>
      <c r="Z151" s="51"/>
      <c r="AA151" s="51">
        <v>1</v>
      </c>
      <c r="AB151" s="52"/>
      <c r="AC151" s="54"/>
    </row>
    <row r="152" spans="1:29" s="57" customFormat="1" ht="38.25">
      <c r="A152" s="51">
        <v>146</v>
      </c>
      <c r="B152" s="51" t="s">
        <v>154</v>
      </c>
      <c r="C152" s="51" t="s">
        <v>376</v>
      </c>
      <c r="D152" s="51" t="s">
        <v>322</v>
      </c>
      <c r="E152" s="51" t="s">
        <v>454</v>
      </c>
      <c r="F152" s="51" t="s">
        <v>875</v>
      </c>
      <c r="G152" s="51" t="s">
        <v>876</v>
      </c>
      <c r="H152" s="51" t="s">
        <v>448</v>
      </c>
      <c r="I152" s="51">
        <v>1.166666666453239</v>
      </c>
      <c r="J152" s="51" t="s">
        <v>376</v>
      </c>
      <c r="K152" s="51">
        <v>0</v>
      </c>
      <c r="L152" s="51">
        <v>0</v>
      </c>
      <c r="M152" s="51">
        <v>25</v>
      </c>
      <c r="N152" s="51">
        <v>0</v>
      </c>
      <c r="O152" s="51">
        <v>0</v>
      </c>
      <c r="P152" s="51">
        <v>25</v>
      </c>
      <c r="Q152" s="51">
        <v>0</v>
      </c>
      <c r="R152" s="51">
        <v>0</v>
      </c>
      <c r="S152" s="51">
        <v>0</v>
      </c>
      <c r="T152" s="51">
        <v>25</v>
      </c>
      <c r="U152" s="51">
        <v>0</v>
      </c>
      <c r="V152" s="51">
        <v>30</v>
      </c>
      <c r="W152" s="51"/>
      <c r="X152" s="51"/>
      <c r="Y152" s="51"/>
      <c r="Z152" s="51"/>
      <c r="AA152" s="51">
        <v>1</v>
      </c>
      <c r="AB152" s="52"/>
      <c r="AC152" s="54"/>
    </row>
    <row r="153" spans="1:29" s="57" customFormat="1" ht="38.25">
      <c r="A153" s="51">
        <v>147</v>
      </c>
      <c r="B153" s="51" t="s">
        <v>154</v>
      </c>
      <c r="C153" s="51" t="s">
        <v>376</v>
      </c>
      <c r="D153" s="51" t="s">
        <v>182</v>
      </c>
      <c r="E153" s="51" t="s">
        <v>454</v>
      </c>
      <c r="F153" s="51" t="s">
        <v>877</v>
      </c>
      <c r="G153" s="51" t="s">
        <v>878</v>
      </c>
      <c r="H153" s="51" t="s">
        <v>448</v>
      </c>
      <c r="I153" s="51">
        <v>0.6666666648234241</v>
      </c>
      <c r="J153" s="51" t="s">
        <v>376</v>
      </c>
      <c r="K153" s="51">
        <v>0</v>
      </c>
      <c r="L153" s="51">
        <v>0</v>
      </c>
      <c r="M153" s="51">
        <v>25</v>
      </c>
      <c r="N153" s="51">
        <v>0</v>
      </c>
      <c r="O153" s="51">
        <v>0</v>
      </c>
      <c r="P153" s="51">
        <v>25</v>
      </c>
      <c r="Q153" s="51">
        <v>0</v>
      </c>
      <c r="R153" s="51">
        <v>0</v>
      </c>
      <c r="S153" s="51">
        <v>0</v>
      </c>
      <c r="T153" s="51">
        <v>25</v>
      </c>
      <c r="U153" s="51">
        <v>0</v>
      </c>
      <c r="V153" s="51">
        <v>30</v>
      </c>
      <c r="W153" s="51"/>
      <c r="X153" s="51"/>
      <c r="Y153" s="51"/>
      <c r="Z153" s="51"/>
      <c r="AA153" s="51">
        <v>1</v>
      </c>
      <c r="AB153" s="52"/>
      <c r="AC153" s="54"/>
    </row>
    <row r="154" spans="1:29" s="57" customFormat="1" ht="38.25">
      <c r="A154" s="51">
        <v>148</v>
      </c>
      <c r="B154" s="51" t="s">
        <v>154</v>
      </c>
      <c r="C154" s="51" t="s">
        <v>376</v>
      </c>
      <c r="D154" s="51" t="s">
        <v>167</v>
      </c>
      <c r="E154" s="51" t="s">
        <v>454</v>
      </c>
      <c r="F154" s="51" t="s">
        <v>879</v>
      </c>
      <c r="G154" s="51" t="s">
        <v>880</v>
      </c>
      <c r="H154" s="51" t="s">
        <v>448</v>
      </c>
      <c r="I154" s="51">
        <v>7.000000000814907</v>
      </c>
      <c r="J154" s="51" t="s">
        <v>376</v>
      </c>
      <c r="K154" s="51">
        <v>0</v>
      </c>
      <c r="L154" s="51">
        <v>0</v>
      </c>
      <c r="M154" s="51">
        <v>30</v>
      </c>
      <c r="N154" s="51">
        <v>0</v>
      </c>
      <c r="O154" s="51">
        <v>0</v>
      </c>
      <c r="P154" s="51">
        <v>30</v>
      </c>
      <c r="Q154" s="51">
        <v>0</v>
      </c>
      <c r="R154" s="51">
        <v>0</v>
      </c>
      <c r="S154" s="51">
        <v>0</v>
      </c>
      <c r="T154" s="51">
        <v>30</v>
      </c>
      <c r="U154" s="51">
        <v>0</v>
      </c>
      <c r="V154" s="51">
        <v>35</v>
      </c>
      <c r="W154" s="51"/>
      <c r="X154" s="51"/>
      <c r="Y154" s="51"/>
      <c r="Z154" s="51"/>
      <c r="AA154" s="51">
        <v>1</v>
      </c>
      <c r="AB154" s="52"/>
      <c r="AC154" s="54"/>
    </row>
    <row r="155" spans="1:29" s="57" customFormat="1" ht="38.25">
      <c r="A155" s="51">
        <v>149</v>
      </c>
      <c r="B155" s="51" t="s">
        <v>154</v>
      </c>
      <c r="C155" s="51" t="s">
        <v>376</v>
      </c>
      <c r="D155" s="51" t="s">
        <v>275</v>
      </c>
      <c r="E155" s="51" t="s">
        <v>454</v>
      </c>
      <c r="F155" s="51" t="s">
        <v>881</v>
      </c>
      <c r="G155" s="51" t="s">
        <v>882</v>
      </c>
      <c r="H155" s="51" t="s">
        <v>448</v>
      </c>
      <c r="I155" s="51">
        <v>2.666666666453239</v>
      </c>
      <c r="J155" s="51" t="s">
        <v>376</v>
      </c>
      <c r="K155" s="51">
        <v>0</v>
      </c>
      <c r="L155" s="51">
        <v>0</v>
      </c>
      <c r="M155" s="51">
        <v>40</v>
      </c>
      <c r="N155" s="51">
        <v>0</v>
      </c>
      <c r="O155" s="51">
        <v>0</v>
      </c>
      <c r="P155" s="51">
        <v>40</v>
      </c>
      <c r="Q155" s="51">
        <v>0</v>
      </c>
      <c r="R155" s="51">
        <v>0</v>
      </c>
      <c r="S155" s="51">
        <v>0</v>
      </c>
      <c r="T155" s="51">
        <v>40</v>
      </c>
      <c r="U155" s="51">
        <v>0</v>
      </c>
      <c r="V155" s="51">
        <v>60</v>
      </c>
      <c r="W155" s="51"/>
      <c r="X155" s="51"/>
      <c r="Y155" s="51"/>
      <c r="Z155" s="51"/>
      <c r="AA155" s="51">
        <v>1</v>
      </c>
      <c r="AB155" s="52"/>
      <c r="AC155" s="54"/>
    </row>
    <row r="156" spans="1:29" s="57" customFormat="1" ht="38.25">
      <c r="A156" s="51">
        <v>150</v>
      </c>
      <c r="B156" s="51" t="s">
        <v>154</v>
      </c>
      <c r="C156" s="51" t="s">
        <v>376</v>
      </c>
      <c r="D156" s="51" t="s">
        <v>333</v>
      </c>
      <c r="E156" s="51" t="s">
        <v>454</v>
      </c>
      <c r="F156" s="51" t="s">
        <v>883</v>
      </c>
      <c r="G156" s="51" t="s">
        <v>884</v>
      </c>
      <c r="H156" s="51" t="s">
        <v>448</v>
      </c>
      <c r="I156" s="51">
        <v>6.500000001629815</v>
      </c>
      <c r="J156" s="51" t="s">
        <v>376</v>
      </c>
      <c r="K156" s="51">
        <v>0</v>
      </c>
      <c r="L156" s="51">
        <v>0</v>
      </c>
      <c r="M156" s="51">
        <v>50</v>
      </c>
      <c r="N156" s="51">
        <v>0</v>
      </c>
      <c r="O156" s="51">
        <v>0</v>
      </c>
      <c r="P156" s="51">
        <v>50</v>
      </c>
      <c r="Q156" s="51">
        <v>0</v>
      </c>
      <c r="R156" s="51">
        <v>0</v>
      </c>
      <c r="S156" s="51">
        <v>0</v>
      </c>
      <c r="T156" s="51">
        <v>50</v>
      </c>
      <c r="U156" s="51">
        <v>0</v>
      </c>
      <c r="V156" s="51">
        <v>65</v>
      </c>
      <c r="W156" s="51"/>
      <c r="X156" s="51"/>
      <c r="Y156" s="51"/>
      <c r="Z156" s="51"/>
      <c r="AA156" s="51">
        <v>1</v>
      </c>
      <c r="AB156" s="52"/>
      <c r="AC156" s="54"/>
    </row>
    <row r="157" spans="1:29" s="57" customFormat="1" ht="140.25">
      <c r="A157" s="51">
        <v>151</v>
      </c>
      <c r="B157" s="51" t="s">
        <v>154</v>
      </c>
      <c r="C157" s="51" t="s">
        <v>446</v>
      </c>
      <c r="D157" s="51" t="s">
        <v>468</v>
      </c>
      <c r="E157" s="51" t="s">
        <v>885</v>
      </c>
      <c r="F157" s="51" t="s">
        <v>886</v>
      </c>
      <c r="G157" s="51" t="s">
        <v>887</v>
      </c>
      <c r="H157" s="51" t="s">
        <v>450</v>
      </c>
      <c r="I157" s="51">
        <v>2.83</v>
      </c>
      <c r="J157" s="51" t="s">
        <v>469</v>
      </c>
      <c r="K157" s="51" t="s">
        <v>888</v>
      </c>
      <c r="L157" s="51" t="s">
        <v>889</v>
      </c>
      <c r="M157" s="51">
        <v>1657</v>
      </c>
      <c r="N157" s="51">
        <v>0</v>
      </c>
      <c r="O157" s="51">
        <v>7</v>
      </c>
      <c r="P157" s="51">
        <v>1650</v>
      </c>
      <c r="Q157" s="51">
        <v>0</v>
      </c>
      <c r="R157" s="51">
        <v>0</v>
      </c>
      <c r="S157" s="51">
        <v>5</v>
      </c>
      <c r="T157" s="51">
        <v>1652</v>
      </c>
      <c r="U157" s="51">
        <v>0</v>
      </c>
      <c r="V157" s="51">
        <v>3200</v>
      </c>
      <c r="W157" s="51"/>
      <c r="X157" s="51" t="s">
        <v>890</v>
      </c>
      <c r="Y157" s="51" t="s">
        <v>467</v>
      </c>
      <c r="Z157" s="51" t="s">
        <v>453</v>
      </c>
      <c r="AA157" s="51">
        <v>1</v>
      </c>
      <c r="AB157" s="52">
        <f aca="true" t="shared" si="4" ref="AB157:AB165">I157*V157</f>
        <v>9056</v>
      </c>
      <c r="AC157" s="54"/>
    </row>
    <row r="158" spans="1:29" s="57" customFormat="1" ht="38.25">
      <c r="A158" s="51">
        <v>152</v>
      </c>
      <c r="B158" s="51" t="s">
        <v>154</v>
      </c>
      <c r="C158" s="51" t="s">
        <v>376</v>
      </c>
      <c r="D158" s="51" t="s">
        <v>466</v>
      </c>
      <c r="E158" s="51" t="s">
        <v>447</v>
      </c>
      <c r="F158" s="51" t="s">
        <v>891</v>
      </c>
      <c r="G158" s="51" t="s">
        <v>892</v>
      </c>
      <c r="H158" s="51" t="s">
        <v>450</v>
      </c>
      <c r="I158" s="51">
        <v>5.58</v>
      </c>
      <c r="J158" s="51" t="s">
        <v>451</v>
      </c>
      <c r="K158" s="51">
        <v>0</v>
      </c>
      <c r="L158" s="51">
        <v>0</v>
      </c>
      <c r="M158" s="51">
        <v>127</v>
      </c>
      <c r="N158" s="51">
        <v>0</v>
      </c>
      <c r="O158" s="51">
        <v>0</v>
      </c>
      <c r="P158" s="51">
        <v>127</v>
      </c>
      <c r="Q158" s="51">
        <v>0</v>
      </c>
      <c r="R158" s="51">
        <v>0</v>
      </c>
      <c r="S158" s="51">
        <v>3</v>
      </c>
      <c r="T158" s="51">
        <v>124</v>
      </c>
      <c r="U158" s="51">
        <v>0</v>
      </c>
      <c r="V158" s="51">
        <v>970</v>
      </c>
      <c r="W158" s="51"/>
      <c r="X158" s="51" t="s">
        <v>890</v>
      </c>
      <c r="Y158" s="51" t="s">
        <v>893</v>
      </c>
      <c r="Z158" s="51" t="s">
        <v>453</v>
      </c>
      <c r="AA158" s="51">
        <v>1</v>
      </c>
      <c r="AB158" s="52">
        <f t="shared" si="4"/>
        <v>5412.6</v>
      </c>
      <c r="AC158" s="54"/>
    </row>
    <row r="159" spans="1:29" s="57" customFormat="1" ht="38.25">
      <c r="A159" s="51">
        <v>153</v>
      </c>
      <c r="B159" s="51" t="s">
        <v>154</v>
      </c>
      <c r="C159" s="51" t="s">
        <v>158</v>
      </c>
      <c r="D159" s="51" t="s">
        <v>463</v>
      </c>
      <c r="E159" s="51" t="s">
        <v>447</v>
      </c>
      <c r="F159" s="51" t="s">
        <v>894</v>
      </c>
      <c r="G159" s="51" t="s">
        <v>895</v>
      </c>
      <c r="H159" s="51" t="s">
        <v>450</v>
      </c>
      <c r="I159" s="51">
        <v>7.77</v>
      </c>
      <c r="J159" s="51" t="s">
        <v>669</v>
      </c>
      <c r="K159" s="51">
        <v>0</v>
      </c>
      <c r="L159" s="51" t="s">
        <v>465</v>
      </c>
      <c r="M159" s="51">
        <v>75</v>
      </c>
      <c r="N159" s="51">
        <v>0</v>
      </c>
      <c r="O159" s="51">
        <v>1</v>
      </c>
      <c r="P159" s="51">
        <v>74</v>
      </c>
      <c r="Q159" s="51">
        <v>0</v>
      </c>
      <c r="R159" s="51">
        <v>0</v>
      </c>
      <c r="S159" s="51">
        <v>1</v>
      </c>
      <c r="T159" s="51">
        <v>74</v>
      </c>
      <c r="U159" s="51">
        <v>0</v>
      </c>
      <c r="V159" s="51">
        <v>620</v>
      </c>
      <c r="W159" s="51"/>
      <c r="X159" s="51" t="s">
        <v>896</v>
      </c>
      <c r="Y159" s="51" t="s">
        <v>893</v>
      </c>
      <c r="Z159" s="51" t="s">
        <v>453</v>
      </c>
      <c r="AA159" s="51">
        <v>1</v>
      </c>
      <c r="AB159" s="52">
        <f t="shared" si="4"/>
        <v>4817.4</v>
      </c>
      <c r="AC159" s="54"/>
    </row>
    <row r="160" spans="1:29" s="57" customFormat="1" ht="38.25">
      <c r="A160" s="51">
        <v>154</v>
      </c>
      <c r="B160" s="51" t="s">
        <v>154</v>
      </c>
      <c r="C160" s="51" t="s">
        <v>376</v>
      </c>
      <c r="D160" s="51" t="s">
        <v>449</v>
      </c>
      <c r="E160" s="51" t="s">
        <v>447</v>
      </c>
      <c r="F160" s="51" t="s">
        <v>897</v>
      </c>
      <c r="G160" s="51" t="s">
        <v>898</v>
      </c>
      <c r="H160" s="51" t="s">
        <v>450</v>
      </c>
      <c r="I160" s="51">
        <v>3.98</v>
      </c>
      <c r="J160" s="51" t="s">
        <v>451</v>
      </c>
      <c r="K160" s="51">
        <v>0</v>
      </c>
      <c r="L160" s="51">
        <v>0</v>
      </c>
      <c r="M160" s="51">
        <v>58</v>
      </c>
      <c r="N160" s="51">
        <v>0</v>
      </c>
      <c r="O160" s="51">
        <v>0</v>
      </c>
      <c r="P160" s="51">
        <v>58</v>
      </c>
      <c r="Q160" s="51">
        <v>0</v>
      </c>
      <c r="R160" s="51">
        <v>0</v>
      </c>
      <c r="S160" s="51">
        <v>4</v>
      </c>
      <c r="T160" s="51">
        <v>54</v>
      </c>
      <c r="U160" s="51">
        <v>0</v>
      </c>
      <c r="V160" s="51">
        <v>680</v>
      </c>
      <c r="W160" s="51"/>
      <c r="X160" s="51" t="s">
        <v>890</v>
      </c>
      <c r="Y160" s="51" t="s">
        <v>893</v>
      </c>
      <c r="Z160" s="51" t="s">
        <v>453</v>
      </c>
      <c r="AA160" s="51">
        <v>1</v>
      </c>
      <c r="AB160" s="52">
        <f t="shared" si="4"/>
        <v>2706.4</v>
      </c>
      <c r="AC160" s="54"/>
    </row>
    <row r="161" spans="1:29" s="57" customFormat="1" ht="51">
      <c r="A161" s="51">
        <v>155</v>
      </c>
      <c r="B161" s="51" t="s">
        <v>154</v>
      </c>
      <c r="C161" s="51" t="s">
        <v>158</v>
      </c>
      <c r="D161" s="51" t="s">
        <v>477</v>
      </c>
      <c r="E161" s="51" t="s">
        <v>447</v>
      </c>
      <c r="F161" s="51" t="s">
        <v>899</v>
      </c>
      <c r="G161" s="51" t="s">
        <v>892</v>
      </c>
      <c r="H161" s="51" t="s">
        <v>450</v>
      </c>
      <c r="I161" s="51">
        <v>2.12</v>
      </c>
      <c r="J161" s="51" t="s">
        <v>451</v>
      </c>
      <c r="K161" s="51">
        <v>0</v>
      </c>
      <c r="L161" s="51" t="s">
        <v>478</v>
      </c>
      <c r="M161" s="51">
        <v>86</v>
      </c>
      <c r="N161" s="51">
        <v>0</v>
      </c>
      <c r="O161" s="51">
        <v>3</v>
      </c>
      <c r="P161" s="51">
        <v>83</v>
      </c>
      <c r="Q161" s="51">
        <v>0</v>
      </c>
      <c r="R161" s="51">
        <v>0</v>
      </c>
      <c r="S161" s="51">
        <v>0</v>
      </c>
      <c r="T161" s="51">
        <v>86</v>
      </c>
      <c r="U161" s="51">
        <v>0</v>
      </c>
      <c r="V161" s="51">
        <v>1150</v>
      </c>
      <c r="W161" s="51"/>
      <c r="X161" s="51" t="s">
        <v>890</v>
      </c>
      <c r="Y161" s="51" t="s">
        <v>893</v>
      </c>
      <c r="Z161" s="51" t="s">
        <v>453</v>
      </c>
      <c r="AA161" s="51">
        <v>1</v>
      </c>
      <c r="AB161" s="52">
        <f t="shared" si="4"/>
        <v>2438</v>
      </c>
      <c r="AC161" s="54"/>
    </row>
    <row r="162" spans="1:29" s="57" customFormat="1" ht="38.25">
      <c r="A162" s="51">
        <v>156</v>
      </c>
      <c r="B162" s="51" t="s">
        <v>154</v>
      </c>
      <c r="C162" s="51" t="s">
        <v>376</v>
      </c>
      <c r="D162" s="51" t="s">
        <v>474</v>
      </c>
      <c r="E162" s="51" t="s">
        <v>447</v>
      </c>
      <c r="F162" s="51" t="s">
        <v>900</v>
      </c>
      <c r="G162" s="51" t="s">
        <v>901</v>
      </c>
      <c r="H162" s="51" t="s">
        <v>450</v>
      </c>
      <c r="I162" s="51">
        <v>0.08</v>
      </c>
      <c r="J162" s="51" t="s">
        <v>451</v>
      </c>
      <c r="K162" s="51">
        <v>0</v>
      </c>
      <c r="L162" s="51" t="s">
        <v>902</v>
      </c>
      <c r="M162" s="51">
        <v>123</v>
      </c>
      <c r="N162" s="51">
        <v>0</v>
      </c>
      <c r="O162" s="51">
        <v>1</v>
      </c>
      <c r="P162" s="51">
        <v>122</v>
      </c>
      <c r="Q162" s="51">
        <v>0</v>
      </c>
      <c r="R162" s="51">
        <v>0</v>
      </c>
      <c r="S162" s="51">
        <v>1</v>
      </c>
      <c r="T162" s="51">
        <v>122</v>
      </c>
      <c r="U162" s="51">
        <v>0</v>
      </c>
      <c r="V162" s="51">
        <v>320</v>
      </c>
      <c r="W162" s="51"/>
      <c r="X162" s="51" t="s">
        <v>890</v>
      </c>
      <c r="Y162" s="51" t="s">
        <v>893</v>
      </c>
      <c r="Z162" s="51" t="s">
        <v>453</v>
      </c>
      <c r="AA162" s="51">
        <v>1</v>
      </c>
      <c r="AB162" s="52">
        <f t="shared" si="4"/>
        <v>25.6</v>
      </c>
      <c r="AC162" s="54"/>
    </row>
    <row r="163" spans="1:29" s="57" customFormat="1" ht="38.25">
      <c r="A163" s="51">
        <v>157</v>
      </c>
      <c r="B163" s="51" t="s">
        <v>154</v>
      </c>
      <c r="C163" s="51" t="s">
        <v>376</v>
      </c>
      <c r="D163" s="51" t="s">
        <v>449</v>
      </c>
      <c r="E163" s="51" t="s">
        <v>447</v>
      </c>
      <c r="F163" s="51" t="s">
        <v>903</v>
      </c>
      <c r="G163" s="51" t="s">
        <v>904</v>
      </c>
      <c r="H163" s="51" t="s">
        <v>450</v>
      </c>
      <c r="I163" s="51">
        <v>0.12</v>
      </c>
      <c r="J163" s="51" t="s">
        <v>451</v>
      </c>
      <c r="K163" s="51">
        <v>0</v>
      </c>
      <c r="L163" s="51">
        <v>0</v>
      </c>
      <c r="M163" s="51">
        <v>58</v>
      </c>
      <c r="N163" s="51">
        <v>0</v>
      </c>
      <c r="O163" s="51">
        <v>0</v>
      </c>
      <c r="P163" s="51">
        <v>58</v>
      </c>
      <c r="Q163" s="51">
        <v>0</v>
      </c>
      <c r="R163" s="51">
        <v>0</v>
      </c>
      <c r="S163" s="51">
        <v>4</v>
      </c>
      <c r="T163" s="51">
        <v>54</v>
      </c>
      <c r="U163" s="51">
        <v>0</v>
      </c>
      <c r="V163" s="51">
        <v>680</v>
      </c>
      <c r="W163" s="51"/>
      <c r="X163" s="51" t="s">
        <v>905</v>
      </c>
      <c r="Y163" s="51" t="s">
        <v>893</v>
      </c>
      <c r="Z163" s="51" t="s">
        <v>453</v>
      </c>
      <c r="AA163" s="51">
        <v>1</v>
      </c>
      <c r="AB163" s="52">
        <f t="shared" si="4"/>
        <v>81.6</v>
      </c>
      <c r="AC163" s="54"/>
    </row>
    <row r="164" spans="1:29" s="57" customFormat="1" ht="38.25">
      <c r="A164" s="51">
        <v>158</v>
      </c>
      <c r="B164" s="51" t="s">
        <v>154</v>
      </c>
      <c r="C164" s="51" t="s">
        <v>376</v>
      </c>
      <c r="D164" s="51" t="s">
        <v>449</v>
      </c>
      <c r="E164" s="51" t="s">
        <v>447</v>
      </c>
      <c r="F164" s="51" t="s">
        <v>906</v>
      </c>
      <c r="G164" s="51" t="s">
        <v>907</v>
      </c>
      <c r="H164" s="51" t="s">
        <v>450</v>
      </c>
      <c r="I164" s="51">
        <v>2.1</v>
      </c>
      <c r="J164" s="51" t="s">
        <v>451</v>
      </c>
      <c r="K164" s="51">
        <v>0</v>
      </c>
      <c r="L164" s="51">
        <v>0</v>
      </c>
      <c r="M164" s="51">
        <v>58</v>
      </c>
      <c r="N164" s="51">
        <v>0</v>
      </c>
      <c r="O164" s="51">
        <v>4</v>
      </c>
      <c r="P164" s="51">
        <v>54</v>
      </c>
      <c r="Q164" s="51">
        <v>0</v>
      </c>
      <c r="R164" s="51">
        <v>0</v>
      </c>
      <c r="S164" s="51">
        <v>4</v>
      </c>
      <c r="T164" s="51">
        <v>54</v>
      </c>
      <c r="U164" s="51">
        <v>0</v>
      </c>
      <c r="V164" s="51">
        <v>620</v>
      </c>
      <c r="W164" s="51"/>
      <c r="X164" s="51" t="s">
        <v>905</v>
      </c>
      <c r="Y164" s="51" t="s">
        <v>893</v>
      </c>
      <c r="Z164" s="51" t="s">
        <v>453</v>
      </c>
      <c r="AA164" s="51">
        <v>1</v>
      </c>
      <c r="AB164" s="52">
        <f t="shared" si="4"/>
        <v>1302</v>
      </c>
      <c r="AC164" s="54"/>
    </row>
    <row r="165" spans="1:29" s="57" customFormat="1" ht="38.25">
      <c r="A165" s="51">
        <v>159</v>
      </c>
      <c r="B165" s="51" t="s">
        <v>154</v>
      </c>
      <c r="C165" s="51" t="s">
        <v>376</v>
      </c>
      <c r="D165" s="51" t="s">
        <v>463</v>
      </c>
      <c r="E165" s="51" t="s">
        <v>447</v>
      </c>
      <c r="F165" s="51" t="s">
        <v>908</v>
      </c>
      <c r="G165" s="51" t="s">
        <v>909</v>
      </c>
      <c r="H165" s="51" t="s">
        <v>450</v>
      </c>
      <c r="I165" s="51">
        <v>1.57</v>
      </c>
      <c r="J165" s="51" t="s">
        <v>451</v>
      </c>
      <c r="K165" s="51">
        <v>0</v>
      </c>
      <c r="L165" s="51" t="s">
        <v>465</v>
      </c>
      <c r="M165" s="51">
        <v>75</v>
      </c>
      <c r="N165" s="51">
        <v>0</v>
      </c>
      <c r="O165" s="51">
        <v>1</v>
      </c>
      <c r="P165" s="51">
        <v>74</v>
      </c>
      <c r="Q165" s="51">
        <v>0</v>
      </c>
      <c r="R165" s="51">
        <v>0</v>
      </c>
      <c r="S165" s="51">
        <v>1</v>
      </c>
      <c r="T165" s="51">
        <v>74</v>
      </c>
      <c r="U165" s="51">
        <v>0</v>
      </c>
      <c r="V165" s="51">
        <v>620</v>
      </c>
      <c r="W165" s="51"/>
      <c r="X165" s="51" t="s">
        <v>910</v>
      </c>
      <c r="Y165" s="51" t="s">
        <v>893</v>
      </c>
      <c r="Z165" s="51" t="s">
        <v>453</v>
      </c>
      <c r="AA165" s="51">
        <v>1</v>
      </c>
      <c r="AB165" s="52">
        <f t="shared" si="4"/>
        <v>973.4000000000001</v>
      </c>
      <c r="AC165" s="54"/>
    </row>
    <row r="166" spans="1:29" s="57" customFormat="1" ht="38.25">
      <c r="A166" s="51">
        <v>160</v>
      </c>
      <c r="B166" s="51" t="s">
        <v>154</v>
      </c>
      <c r="C166" s="51" t="s">
        <v>376</v>
      </c>
      <c r="D166" s="51" t="s">
        <v>476</v>
      </c>
      <c r="E166" s="51" t="s">
        <v>447</v>
      </c>
      <c r="F166" s="51" t="s">
        <v>911</v>
      </c>
      <c r="G166" s="51" t="s">
        <v>912</v>
      </c>
      <c r="H166" s="51" t="s">
        <v>450</v>
      </c>
      <c r="I166" s="51">
        <v>4.42</v>
      </c>
      <c r="J166" s="51" t="s">
        <v>451</v>
      </c>
      <c r="K166" s="51">
        <v>0</v>
      </c>
      <c r="L166" s="51">
        <v>0</v>
      </c>
      <c r="M166" s="51">
        <v>7</v>
      </c>
      <c r="N166" s="51">
        <v>0</v>
      </c>
      <c r="O166" s="51">
        <v>0</v>
      </c>
      <c r="P166" s="51">
        <v>7</v>
      </c>
      <c r="Q166" s="51">
        <v>0</v>
      </c>
      <c r="R166" s="51">
        <v>0</v>
      </c>
      <c r="S166" s="51">
        <v>2</v>
      </c>
      <c r="T166" s="51">
        <v>5</v>
      </c>
      <c r="U166" s="51">
        <v>0</v>
      </c>
      <c r="V166" s="51">
        <v>16</v>
      </c>
      <c r="W166" s="51"/>
      <c r="X166" s="51" t="s">
        <v>910</v>
      </c>
      <c r="Y166" s="51" t="s">
        <v>893</v>
      </c>
      <c r="Z166" s="51" t="s">
        <v>453</v>
      </c>
      <c r="AA166" s="51">
        <v>1</v>
      </c>
      <c r="AB166" s="52">
        <f>I166*V166</f>
        <v>70.72</v>
      </c>
      <c r="AC166" s="54"/>
    </row>
    <row r="167" spans="1:29" s="57" customFormat="1" ht="38.25">
      <c r="A167" s="51">
        <v>161</v>
      </c>
      <c r="B167" s="51" t="s">
        <v>154</v>
      </c>
      <c r="C167" s="51" t="s">
        <v>376</v>
      </c>
      <c r="D167" s="51" t="s">
        <v>462</v>
      </c>
      <c r="E167" s="51" t="s">
        <v>447</v>
      </c>
      <c r="F167" s="51" t="s">
        <v>913</v>
      </c>
      <c r="G167" s="51" t="s">
        <v>914</v>
      </c>
      <c r="H167" s="51" t="s">
        <v>450</v>
      </c>
      <c r="I167" s="51">
        <v>2.83</v>
      </c>
      <c r="J167" s="51" t="s">
        <v>451</v>
      </c>
      <c r="K167" s="51">
        <v>0</v>
      </c>
      <c r="L167" s="51" t="s">
        <v>767</v>
      </c>
      <c r="M167" s="51">
        <v>75</v>
      </c>
      <c r="N167" s="51">
        <v>0</v>
      </c>
      <c r="O167" s="51">
        <v>1</v>
      </c>
      <c r="P167" s="51">
        <v>74</v>
      </c>
      <c r="Q167" s="51">
        <v>0</v>
      </c>
      <c r="R167" s="51">
        <v>0</v>
      </c>
      <c r="S167" s="51">
        <v>7</v>
      </c>
      <c r="T167" s="51">
        <v>68</v>
      </c>
      <c r="U167" s="51">
        <v>0</v>
      </c>
      <c r="V167" s="51">
        <v>550</v>
      </c>
      <c r="W167" s="51"/>
      <c r="X167" s="51" t="s">
        <v>915</v>
      </c>
      <c r="Y167" s="51" t="s">
        <v>893</v>
      </c>
      <c r="Z167" s="51" t="s">
        <v>453</v>
      </c>
      <c r="AA167" s="51">
        <v>1</v>
      </c>
      <c r="AB167" s="52">
        <f>I167*V167</f>
        <v>1556.5</v>
      </c>
      <c r="AC167" s="54"/>
    </row>
    <row r="168" spans="1:29" s="57" customFormat="1" ht="38.25">
      <c r="A168" s="51">
        <v>162</v>
      </c>
      <c r="B168" s="51" t="s">
        <v>154</v>
      </c>
      <c r="C168" s="51" t="s">
        <v>376</v>
      </c>
      <c r="D168" s="51" t="s">
        <v>166</v>
      </c>
      <c r="E168" s="51" t="s">
        <v>454</v>
      </c>
      <c r="F168" s="51" t="s">
        <v>916</v>
      </c>
      <c r="G168" s="51" t="s">
        <v>917</v>
      </c>
      <c r="H168" s="51" t="s">
        <v>448</v>
      </c>
      <c r="I168" s="51">
        <v>2.166666667268146</v>
      </c>
      <c r="J168" s="51" t="s">
        <v>376</v>
      </c>
      <c r="K168" s="51">
        <v>0</v>
      </c>
      <c r="L168" s="51">
        <v>0</v>
      </c>
      <c r="M168" s="51">
        <v>50</v>
      </c>
      <c r="N168" s="51">
        <v>0</v>
      </c>
      <c r="O168" s="51">
        <v>0</v>
      </c>
      <c r="P168" s="51">
        <v>50</v>
      </c>
      <c r="Q168" s="51">
        <v>0</v>
      </c>
      <c r="R168" s="51">
        <v>0</v>
      </c>
      <c r="S168" s="51">
        <v>0</v>
      </c>
      <c r="T168" s="51">
        <v>50</v>
      </c>
      <c r="U168" s="51">
        <v>0</v>
      </c>
      <c r="V168" s="51">
        <v>75</v>
      </c>
      <c r="W168" s="51"/>
      <c r="X168" s="51"/>
      <c r="Y168" s="51"/>
      <c r="Z168" s="51"/>
      <c r="AA168" s="51">
        <v>1</v>
      </c>
      <c r="AB168" s="52"/>
      <c r="AC168" s="54"/>
    </row>
    <row r="169" spans="1:29" s="57" customFormat="1" ht="38.25">
      <c r="A169" s="51">
        <v>163</v>
      </c>
      <c r="B169" s="51" t="s">
        <v>154</v>
      </c>
      <c r="C169" s="51" t="s">
        <v>446</v>
      </c>
      <c r="D169" s="51" t="s">
        <v>189</v>
      </c>
      <c r="E169" s="51" t="s">
        <v>454</v>
      </c>
      <c r="F169" s="51" t="s">
        <v>918</v>
      </c>
      <c r="G169" s="51" t="s">
        <v>919</v>
      </c>
      <c r="H169" s="51" t="s">
        <v>448</v>
      </c>
      <c r="I169" s="51">
        <v>2.083333334361669</v>
      </c>
      <c r="J169" s="51" t="s">
        <v>446</v>
      </c>
      <c r="K169" s="51">
        <v>0</v>
      </c>
      <c r="L169" s="51">
        <v>0</v>
      </c>
      <c r="M169" s="51">
        <v>120</v>
      </c>
      <c r="N169" s="51">
        <v>0</v>
      </c>
      <c r="O169" s="51">
        <v>0</v>
      </c>
      <c r="P169" s="51">
        <v>120</v>
      </c>
      <c r="Q169" s="51">
        <v>0</v>
      </c>
      <c r="R169" s="51">
        <v>0</v>
      </c>
      <c r="S169" s="51">
        <v>0</v>
      </c>
      <c r="T169" s="51">
        <v>120</v>
      </c>
      <c r="U169" s="51">
        <v>0</v>
      </c>
      <c r="V169" s="51">
        <v>130</v>
      </c>
      <c r="W169" s="51"/>
      <c r="X169" s="51"/>
      <c r="Y169" s="51"/>
      <c r="Z169" s="51"/>
      <c r="AA169" s="51">
        <v>1</v>
      </c>
      <c r="AB169" s="52"/>
      <c r="AC169" s="54"/>
    </row>
    <row r="170" spans="1:29" s="57" customFormat="1" ht="38.25">
      <c r="A170" s="51">
        <v>164</v>
      </c>
      <c r="B170" s="51" t="s">
        <v>154</v>
      </c>
      <c r="C170" s="51" t="s">
        <v>376</v>
      </c>
      <c r="D170" s="51" t="s">
        <v>215</v>
      </c>
      <c r="E170" s="51" t="s">
        <v>454</v>
      </c>
      <c r="F170" s="51" t="s">
        <v>920</v>
      </c>
      <c r="G170" s="51" t="s">
        <v>921</v>
      </c>
      <c r="H170" s="51" t="s">
        <v>448</v>
      </c>
      <c r="I170" s="51">
        <v>1.416666667268146</v>
      </c>
      <c r="J170" s="51" t="s">
        <v>376</v>
      </c>
      <c r="K170" s="51">
        <v>0</v>
      </c>
      <c r="L170" s="51">
        <v>0</v>
      </c>
      <c r="M170" s="51">
        <v>35</v>
      </c>
      <c r="N170" s="51">
        <v>0</v>
      </c>
      <c r="O170" s="51">
        <v>0</v>
      </c>
      <c r="P170" s="51">
        <v>35</v>
      </c>
      <c r="Q170" s="51">
        <v>0</v>
      </c>
      <c r="R170" s="51">
        <v>0</v>
      </c>
      <c r="S170" s="51">
        <v>0</v>
      </c>
      <c r="T170" s="51">
        <v>35</v>
      </c>
      <c r="U170" s="51">
        <v>0</v>
      </c>
      <c r="V170" s="51">
        <v>50</v>
      </c>
      <c r="W170" s="51"/>
      <c r="X170" s="51"/>
      <c r="Y170" s="51"/>
      <c r="Z170" s="51"/>
      <c r="AA170" s="51">
        <v>1</v>
      </c>
      <c r="AB170" s="52"/>
      <c r="AC170" s="54"/>
    </row>
    <row r="171" spans="1:29" s="57" customFormat="1" ht="38.25">
      <c r="A171" s="51">
        <v>165</v>
      </c>
      <c r="B171" s="51" t="s">
        <v>154</v>
      </c>
      <c r="C171" s="51" t="s">
        <v>376</v>
      </c>
      <c r="D171" s="51" t="s">
        <v>238</v>
      </c>
      <c r="E171" s="51" t="s">
        <v>454</v>
      </c>
      <c r="F171" s="51" t="s">
        <v>922</v>
      </c>
      <c r="G171" s="51" t="s">
        <v>923</v>
      </c>
      <c r="H171" s="51" t="s">
        <v>448</v>
      </c>
      <c r="I171" s="51">
        <v>1.000000000814907</v>
      </c>
      <c r="J171" s="51" t="s">
        <v>376</v>
      </c>
      <c r="K171" s="51">
        <v>0</v>
      </c>
      <c r="L171" s="51">
        <v>0</v>
      </c>
      <c r="M171" s="51">
        <v>45</v>
      </c>
      <c r="N171" s="51">
        <v>0</v>
      </c>
      <c r="O171" s="51">
        <v>0</v>
      </c>
      <c r="P171" s="51">
        <v>45</v>
      </c>
      <c r="Q171" s="51">
        <v>0</v>
      </c>
      <c r="R171" s="51">
        <v>0</v>
      </c>
      <c r="S171" s="51">
        <v>0</v>
      </c>
      <c r="T171" s="51">
        <v>45</v>
      </c>
      <c r="U171" s="51">
        <v>0</v>
      </c>
      <c r="V171" s="51">
        <v>65</v>
      </c>
      <c r="W171" s="51"/>
      <c r="X171" s="51"/>
      <c r="Y171" s="51"/>
      <c r="Z171" s="51"/>
      <c r="AA171" s="51">
        <v>1</v>
      </c>
      <c r="AB171" s="52"/>
      <c r="AC171" s="54"/>
    </row>
    <row r="172" spans="1:29" s="57" customFormat="1" ht="38.25">
      <c r="A172" s="51">
        <v>166</v>
      </c>
      <c r="B172" s="51" t="s">
        <v>154</v>
      </c>
      <c r="C172" s="51" t="s">
        <v>446</v>
      </c>
      <c r="D172" s="51" t="s">
        <v>182</v>
      </c>
      <c r="E172" s="51" t="s">
        <v>454</v>
      </c>
      <c r="F172" s="51" t="s">
        <v>924</v>
      </c>
      <c r="G172" s="51" t="s">
        <v>925</v>
      </c>
      <c r="H172" s="51" t="s">
        <v>448</v>
      </c>
      <c r="I172" s="51">
        <v>1.16666666889796</v>
      </c>
      <c r="J172" s="51" t="s">
        <v>446</v>
      </c>
      <c r="K172" s="51">
        <v>0</v>
      </c>
      <c r="L172" s="51">
        <v>0</v>
      </c>
      <c r="M172" s="51">
        <v>30</v>
      </c>
      <c r="N172" s="51">
        <v>0</v>
      </c>
      <c r="O172" s="51">
        <v>0</v>
      </c>
      <c r="P172" s="51">
        <v>30</v>
      </c>
      <c r="Q172" s="51">
        <v>0</v>
      </c>
      <c r="R172" s="51">
        <v>0</v>
      </c>
      <c r="S172" s="51">
        <v>0</v>
      </c>
      <c r="T172" s="51">
        <v>30</v>
      </c>
      <c r="U172" s="51">
        <v>0</v>
      </c>
      <c r="V172" s="51">
        <v>50</v>
      </c>
      <c r="W172" s="51"/>
      <c r="X172" s="51"/>
      <c r="Y172" s="51"/>
      <c r="Z172" s="51"/>
      <c r="AA172" s="51">
        <v>1</v>
      </c>
      <c r="AB172" s="52"/>
      <c r="AC172" s="54"/>
    </row>
    <row r="173" spans="1:29" s="57" customFormat="1" ht="38.25">
      <c r="A173" s="51">
        <v>167</v>
      </c>
      <c r="B173" s="51" t="s">
        <v>154</v>
      </c>
      <c r="C173" s="51" t="s">
        <v>376</v>
      </c>
      <c r="D173" s="51" t="s">
        <v>183</v>
      </c>
      <c r="E173" s="51" t="s">
        <v>454</v>
      </c>
      <c r="F173" s="51" t="s">
        <v>926</v>
      </c>
      <c r="G173" s="51" t="s">
        <v>927</v>
      </c>
      <c r="H173" s="51" t="s">
        <v>448</v>
      </c>
      <c r="I173" s="51">
        <v>6.083333332731854</v>
      </c>
      <c r="J173" s="51" t="s">
        <v>376</v>
      </c>
      <c r="K173" s="51">
        <v>0</v>
      </c>
      <c r="L173" s="51">
        <v>0</v>
      </c>
      <c r="M173" s="51">
        <v>30</v>
      </c>
      <c r="N173" s="51">
        <v>0</v>
      </c>
      <c r="O173" s="51">
        <v>0</v>
      </c>
      <c r="P173" s="51">
        <v>30</v>
      </c>
      <c r="Q173" s="51">
        <v>0</v>
      </c>
      <c r="R173" s="51">
        <v>0</v>
      </c>
      <c r="S173" s="51">
        <v>0</v>
      </c>
      <c r="T173" s="51">
        <v>30</v>
      </c>
      <c r="U173" s="51">
        <v>0</v>
      </c>
      <c r="V173" s="51">
        <v>50</v>
      </c>
      <c r="W173" s="51"/>
      <c r="X173" s="51"/>
      <c r="Y173" s="51"/>
      <c r="Z173" s="51"/>
      <c r="AA173" s="51">
        <v>1</v>
      </c>
      <c r="AB173" s="52"/>
      <c r="AC173" s="54"/>
    </row>
    <row r="174" spans="1:29" s="57" customFormat="1" ht="38.25">
      <c r="A174" s="51">
        <v>168</v>
      </c>
      <c r="B174" s="51" t="s">
        <v>154</v>
      </c>
      <c r="C174" s="51" t="s">
        <v>376</v>
      </c>
      <c r="D174" s="51" t="s">
        <v>272</v>
      </c>
      <c r="E174" s="51" t="s">
        <v>454</v>
      </c>
      <c r="F174" s="51" t="s">
        <v>928</v>
      </c>
      <c r="G174" s="51" t="s">
        <v>929</v>
      </c>
      <c r="H174" s="51" t="s">
        <v>448</v>
      </c>
      <c r="I174" s="51">
        <v>1.083333333546761</v>
      </c>
      <c r="J174" s="51" t="s">
        <v>376</v>
      </c>
      <c r="K174" s="51">
        <v>0</v>
      </c>
      <c r="L174" s="51">
        <v>0</v>
      </c>
      <c r="M174" s="51">
        <v>40</v>
      </c>
      <c r="N174" s="51">
        <v>0</v>
      </c>
      <c r="O174" s="51">
        <v>0</v>
      </c>
      <c r="P174" s="51">
        <v>40</v>
      </c>
      <c r="Q174" s="51">
        <v>0</v>
      </c>
      <c r="R174" s="51">
        <v>0</v>
      </c>
      <c r="S174" s="51">
        <v>0</v>
      </c>
      <c r="T174" s="51">
        <v>40</v>
      </c>
      <c r="U174" s="51">
        <v>0</v>
      </c>
      <c r="V174" s="51">
        <v>60</v>
      </c>
      <c r="W174" s="51"/>
      <c r="X174" s="51"/>
      <c r="Y174" s="51"/>
      <c r="Z174" s="51"/>
      <c r="AA174" s="51">
        <v>1</v>
      </c>
      <c r="AB174" s="52"/>
      <c r="AC174" s="54"/>
    </row>
    <row r="175" spans="1:29" s="57" customFormat="1" ht="38.25">
      <c r="A175" s="51">
        <v>169</v>
      </c>
      <c r="B175" s="51" t="s">
        <v>154</v>
      </c>
      <c r="C175" s="51" t="s">
        <v>376</v>
      </c>
      <c r="D175" s="51" t="s">
        <v>191</v>
      </c>
      <c r="E175" s="51" t="s">
        <v>454</v>
      </c>
      <c r="F175" s="51" t="s">
        <v>930</v>
      </c>
      <c r="G175" s="51" t="s">
        <v>931</v>
      </c>
      <c r="H175" s="51" t="s">
        <v>448</v>
      </c>
      <c r="I175" s="51">
        <v>0.9166666656383313</v>
      </c>
      <c r="J175" s="51" t="s">
        <v>376</v>
      </c>
      <c r="K175" s="51">
        <v>0</v>
      </c>
      <c r="L175" s="51">
        <v>0</v>
      </c>
      <c r="M175" s="51">
        <v>45</v>
      </c>
      <c r="N175" s="51">
        <v>0</v>
      </c>
      <c r="O175" s="51">
        <v>0</v>
      </c>
      <c r="P175" s="51">
        <v>45</v>
      </c>
      <c r="Q175" s="51">
        <v>0</v>
      </c>
      <c r="R175" s="51">
        <v>0</v>
      </c>
      <c r="S175" s="51">
        <v>0</v>
      </c>
      <c r="T175" s="51">
        <v>45</v>
      </c>
      <c r="U175" s="51">
        <v>0</v>
      </c>
      <c r="V175" s="51">
        <v>65</v>
      </c>
      <c r="W175" s="51"/>
      <c r="X175" s="51"/>
      <c r="Y175" s="51"/>
      <c r="Z175" s="51"/>
      <c r="AA175" s="51">
        <v>1</v>
      </c>
      <c r="AB175" s="52"/>
      <c r="AC175" s="54"/>
    </row>
    <row r="176" spans="1:29" s="57" customFormat="1" ht="38.25">
      <c r="A176" s="51">
        <v>170</v>
      </c>
      <c r="B176" s="51" t="s">
        <v>154</v>
      </c>
      <c r="C176" s="51" t="s">
        <v>376</v>
      </c>
      <c r="D176" s="51" t="s">
        <v>189</v>
      </c>
      <c r="E176" s="51" t="s">
        <v>454</v>
      </c>
      <c r="F176" s="51" t="s">
        <v>932</v>
      </c>
      <c r="G176" s="51" t="s">
        <v>933</v>
      </c>
      <c r="H176" s="51" t="s">
        <v>448</v>
      </c>
      <c r="I176" s="51">
        <v>1.333333334361669</v>
      </c>
      <c r="J176" s="51" t="s">
        <v>376</v>
      </c>
      <c r="K176" s="51">
        <v>0</v>
      </c>
      <c r="L176" s="51">
        <v>0</v>
      </c>
      <c r="M176" s="51">
        <v>45</v>
      </c>
      <c r="N176" s="51">
        <v>0</v>
      </c>
      <c r="O176" s="51">
        <v>0</v>
      </c>
      <c r="P176" s="51">
        <v>45</v>
      </c>
      <c r="Q176" s="51">
        <v>0</v>
      </c>
      <c r="R176" s="51">
        <v>0</v>
      </c>
      <c r="S176" s="51">
        <v>0</v>
      </c>
      <c r="T176" s="51">
        <v>45</v>
      </c>
      <c r="U176" s="51">
        <v>0</v>
      </c>
      <c r="V176" s="51">
        <v>65</v>
      </c>
      <c r="W176" s="51"/>
      <c r="X176" s="51"/>
      <c r="Y176" s="51"/>
      <c r="Z176" s="51"/>
      <c r="AA176" s="51">
        <v>1</v>
      </c>
      <c r="AB176" s="52"/>
      <c r="AC176" s="54"/>
    </row>
    <row r="177" spans="1:29" s="57" customFormat="1" ht="38.25">
      <c r="A177" s="51">
        <v>171</v>
      </c>
      <c r="B177" s="51" t="s">
        <v>154</v>
      </c>
      <c r="C177" s="51" t="s">
        <v>446</v>
      </c>
      <c r="D177" s="51" t="s">
        <v>219</v>
      </c>
      <c r="E177" s="51" t="s">
        <v>447</v>
      </c>
      <c r="F177" s="51" t="s">
        <v>934</v>
      </c>
      <c r="G177" s="51" t="s">
        <v>935</v>
      </c>
      <c r="H177" s="51" t="s">
        <v>448</v>
      </c>
      <c r="I177" s="51">
        <v>7.166666666453239</v>
      </c>
      <c r="J177" s="51" t="s">
        <v>198</v>
      </c>
      <c r="K177" s="51">
        <v>0</v>
      </c>
      <c r="L177" s="51" t="s">
        <v>936</v>
      </c>
      <c r="M177" s="51">
        <v>15</v>
      </c>
      <c r="N177" s="51">
        <v>0</v>
      </c>
      <c r="O177" s="51">
        <v>2</v>
      </c>
      <c r="P177" s="51">
        <v>13</v>
      </c>
      <c r="Q177" s="51">
        <v>0</v>
      </c>
      <c r="R177" s="51">
        <v>0</v>
      </c>
      <c r="S177" s="51">
        <v>0</v>
      </c>
      <c r="T177" s="51">
        <v>15</v>
      </c>
      <c r="U177" s="51">
        <v>0</v>
      </c>
      <c r="V177" s="51">
        <v>100</v>
      </c>
      <c r="W177" s="51"/>
      <c r="X177" s="51"/>
      <c r="Y177" s="51"/>
      <c r="Z177" s="51"/>
      <c r="AA177" s="51">
        <v>1</v>
      </c>
      <c r="AB177" s="52"/>
      <c r="AC177" s="54"/>
    </row>
    <row r="178" spans="1:29" s="57" customFormat="1" ht="38.25">
      <c r="A178" s="51">
        <v>172</v>
      </c>
      <c r="B178" s="51" t="s">
        <v>154</v>
      </c>
      <c r="C178" s="51" t="s">
        <v>376</v>
      </c>
      <c r="D178" s="51" t="s">
        <v>319</v>
      </c>
      <c r="E178" s="51" t="s">
        <v>454</v>
      </c>
      <c r="F178" s="51" t="s">
        <v>937</v>
      </c>
      <c r="G178" s="51" t="s">
        <v>938</v>
      </c>
      <c r="H178" s="51" t="s">
        <v>448</v>
      </c>
      <c r="I178" s="51">
        <v>1.583333332906477</v>
      </c>
      <c r="J178" s="51" t="s">
        <v>376</v>
      </c>
      <c r="K178" s="51">
        <v>0</v>
      </c>
      <c r="L178" s="51">
        <v>0</v>
      </c>
      <c r="M178" s="51">
        <v>40</v>
      </c>
      <c r="N178" s="51">
        <v>0</v>
      </c>
      <c r="O178" s="51">
        <v>0</v>
      </c>
      <c r="P178" s="51">
        <v>40</v>
      </c>
      <c r="Q178" s="51">
        <v>0</v>
      </c>
      <c r="R178" s="51">
        <v>0</v>
      </c>
      <c r="S178" s="51">
        <v>0</v>
      </c>
      <c r="T178" s="51">
        <v>40</v>
      </c>
      <c r="U178" s="51">
        <v>0</v>
      </c>
      <c r="V178" s="51">
        <v>60</v>
      </c>
      <c r="W178" s="51"/>
      <c r="X178" s="51"/>
      <c r="Y178" s="51"/>
      <c r="Z178" s="51"/>
      <c r="AA178" s="51">
        <v>1</v>
      </c>
      <c r="AB178" s="52"/>
      <c r="AC178" s="54"/>
    </row>
    <row r="179" spans="1:29" s="57" customFormat="1" ht="38.25">
      <c r="A179" s="51">
        <v>173</v>
      </c>
      <c r="B179" s="51" t="s">
        <v>154</v>
      </c>
      <c r="C179" s="51" t="s">
        <v>198</v>
      </c>
      <c r="D179" s="51" t="s">
        <v>219</v>
      </c>
      <c r="E179" s="51" t="s">
        <v>447</v>
      </c>
      <c r="F179" s="51" t="s">
        <v>939</v>
      </c>
      <c r="G179" s="51" t="s">
        <v>940</v>
      </c>
      <c r="H179" s="51" t="s">
        <v>448</v>
      </c>
      <c r="I179" s="51">
        <v>4.750000000814907</v>
      </c>
      <c r="J179" s="51" t="s">
        <v>198</v>
      </c>
      <c r="K179" s="51">
        <v>0</v>
      </c>
      <c r="L179" s="51" t="s">
        <v>936</v>
      </c>
      <c r="M179" s="51">
        <v>15</v>
      </c>
      <c r="N179" s="51">
        <v>0</v>
      </c>
      <c r="O179" s="51">
        <v>2</v>
      </c>
      <c r="P179" s="51">
        <v>13</v>
      </c>
      <c r="Q179" s="51">
        <v>0</v>
      </c>
      <c r="R179" s="51">
        <v>0</v>
      </c>
      <c r="S179" s="51">
        <v>0</v>
      </c>
      <c r="T179" s="51">
        <v>15</v>
      </c>
      <c r="U179" s="51">
        <v>0</v>
      </c>
      <c r="V179" s="51">
        <v>100</v>
      </c>
      <c r="W179" s="51"/>
      <c r="X179" s="51"/>
      <c r="Y179" s="51"/>
      <c r="Z179" s="51"/>
      <c r="AA179" s="51">
        <v>1</v>
      </c>
      <c r="AB179" s="52"/>
      <c r="AC179" s="54"/>
    </row>
    <row r="180" spans="1:29" s="57" customFormat="1" ht="38.25">
      <c r="A180" s="51">
        <v>174</v>
      </c>
      <c r="B180" s="51" t="s">
        <v>154</v>
      </c>
      <c r="C180" s="51" t="s">
        <v>376</v>
      </c>
      <c r="D180" s="51" t="s">
        <v>273</v>
      </c>
      <c r="E180" s="51" t="s">
        <v>454</v>
      </c>
      <c r="F180" s="51" t="s">
        <v>941</v>
      </c>
      <c r="G180" s="51" t="s">
        <v>942</v>
      </c>
      <c r="H180" s="51" t="s">
        <v>448</v>
      </c>
      <c r="I180" s="51">
        <v>0.6666666672681458</v>
      </c>
      <c r="J180" s="51" t="s">
        <v>376</v>
      </c>
      <c r="K180" s="51">
        <v>0</v>
      </c>
      <c r="L180" s="51">
        <v>0</v>
      </c>
      <c r="M180" s="51">
        <v>50</v>
      </c>
      <c r="N180" s="51">
        <v>0</v>
      </c>
      <c r="O180" s="51">
        <v>0</v>
      </c>
      <c r="P180" s="51">
        <v>50</v>
      </c>
      <c r="Q180" s="51">
        <v>0</v>
      </c>
      <c r="R180" s="51">
        <v>0</v>
      </c>
      <c r="S180" s="51">
        <v>0</v>
      </c>
      <c r="T180" s="51">
        <v>50</v>
      </c>
      <c r="U180" s="51">
        <v>0</v>
      </c>
      <c r="V180" s="51">
        <v>75</v>
      </c>
      <c r="W180" s="51"/>
      <c r="X180" s="51"/>
      <c r="Y180" s="51"/>
      <c r="Z180" s="51"/>
      <c r="AA180" s="51">
        <v>1</v>
      </c>
      <c r="AB180" s="52"/>
      <c r="AC180" s="54"/>
    </row>
    <row r="181" spans="1:29" s="57" customFormat="1" ht="38.25">
      <c r="A181" s="51">
        <v>175</v>
      </c>
      <c r="B181" s="51" t="s">
        <v>154</v>
      </c>
      <c r="C181" s="51" t="s">
        <v>376</v>
      </c>
      <c r="D181" s="51" t="s">
        <v>214</v>
      </c>
      <c r="E181" s="51" t="s">
        <v>454</v>
      </c>
      <c r="F181" s="51" t="s">
        <v>943</v>
      </c>
      <c r="G181" s="51" t="s">
        <v>944</v>
      </c>
      <c r="H181" s="51" t="s">
        <v>448</v>
      </c>
      <c r="I181" s="51">
        <v>1.000000000814907</v>
      </c>
      <c r="J181" s="51" t="s">
        <v>376</v>
      </c>
      <c r="K181" s="51">
        <v>0</v>
      </c>
      <c r="L181" s="51">
        <v>0</v>
      </c>
      <c r="M181" s="51">
        <v>30</v>
      </c>
      <c r="N181" s="51">
        <v>0</v>
      </c>
      <c r="O181" s="51">
        <v>0</v>
      </c>
      <c r="P181" s="51">
        <v>30</v>
      </c>
      <c r="Q181" s="51">
        <v>0</v>
      </c>
      <c r="R181" s="51">
        <v>0</v>
      </c>
      <c r="S181" s="51">
        <v>0</v>
      </c>
      <c r="T181" s="51">
        <v>30</v>
      </c>
      <c r="U181" s="51">
        <v>0</v>
      </c>
      <c r="V181" s="51">
        <v>50</v>
      </c>
      <c r="W181" s="51"/>
      <c r="X181" s="51"/>
      <c r="Y181" s="51"/>
      <c r="Z181" s="51"/>
      <c r="AA181" s="51">
        <v>1</v>
      </c>
      <c r="AB181" s="52"/>
      <c r="AC181" s="54"/>
    </row>
    <row r="182" spans="1:29" s="57" customFormat="1" ht="38.25">
      <c r="A182" s="51">
        <v>176</v>
      </c>
      <c r="B182" s="51" t="s">
        <v>154</v>
      </c>
      <c r="C182" s="51" t="s">
        <v>376</v>
      </c>
      <c r="D182" s="51" t="s">
        <v>184</v>
      </c>
      <c r="E182" s="51" t="s">
        <v>454</v>
      </c>
      <c r="F182" s="51" t="s">
        <v>945</v>
      </c>
      <c r="G182" s="51" t="s">
        <v>946</v>
      </c>
      <c r="H182" s="51" t="s">
        <v>448</v>
      </c>
      <c r="I182" s="51">
        <v>0.833333332906477</v>
      </c>
      <c r="J182" s="51" t="s">
        <v>376</v>
      </c>
      <c r="K182" s="51">
        <v>0</v>
      </c>
      <c r="L182" s="51">
        <v>0</v>
      </c>
      <c r="M182" s="51">
        <v>25</v>
      </c>
      <c r="N182" s="51">
        <v>0</v>
      </c>
      <c r="O182" s="51">
        <v>0</v>
      </c>
      <c r="P182" s="51">
        <v>25</v>
      </c>
      <c r="Q182" s="51">
        <v>0</v>
      </c>
      <c r="R182" s="51">
        <v>0</v>
      </c>
      <c r="S182" s="51">
        <v>0</v>
      </c>
      <c r="T182" s="51">
        <v>25</v>
      </c>
      <c r="U182" s="51">
        <v>0</v>
      </c>
      <c r="V182" s="51">
        <v>35</v>
      </c>
      <c r="W182" s="51"/>
      <c r="X182" s="51"/>
      <c r="Y182" s="51"/>
      <c r="Z182" s="51"/>
      <c r="AA182" s="51">
        <v>1</v>
      </c>
      <c r="AB182" s="52"/>
      <c r="AC182" s="54"/>
    </row>
    <row r="183" spans="1:27" ht="12.75">
      <c r="A183" s="285" t="s">
        <v>480</v>
      </c>
      <c r="B183" s="286"/>
      <c r="C183" s="286"/>
      <c r="D183" s="286"/>
      <c r="E183" s="286"/>
      <c r="F183" s="286"/>
      <c r="G183" s="287"/>
      <c r="H183" s="58" t="s">
        <v>481</v>
      </c>
      <c r="I183" s="59">
        <f>SUM(I184:I186)</f>
        <v>369.01</v>
      </c>
      <c r="J183" s="58" t="s">
        <v>103</v>
      </c>
      <c r="K183" s="58" t="s">
        <v>103</v>
      </c>
      <c r="L183" s="58" t="s">
        <v>103</v>
      </c>
      <c r="M183" s="60">
        <f>SUM(M184:M186)</f>
        <v>10848</v>
      </c>
      <c r="N183" s="60">
        <f aca="true" t="shared" si="5" ref="N183:V183">SUM(N184:N186)</f>
        <v>0</v>
      </c>
      <c r="O183" s="60">
        <f>SUM(O184:O186)</f>
        <v>67</v>
      </c>
      <c r="P183" s="60">
        <f>SUM(P184:P186)</f>
        <v>10781</v>
      </c>
      <c r="Q183" s="60">
        <f t="shared" si="5"/>
        <v>0</v>
      </c>
      <c r="R183" s="60">
        <f t="shared" si="5"/>
        <v>0</v>
      </c>
      <c r="S183" s="60">
        <f>SUM(S184:S186)</f>
        <v>127</v>
      </c>
      <c r="T183" s="60">
        <f t="shared" si="5"/>
        <v>10721</v>
      </c>
      <c r="U183" s="60">
        <f t="shared" si="5"/>
        <v>0</v>
      </c>
      <c r="V183" s="60">
        <f t="shared" si="5"/>
        <v>50191</v>
      </c>
      <c r="W183" s="60"/>
      <c r="X183" s="58" t="s">
        <v>103</v>
      </c>
      <c r="Y183" s="58" t="s">
        <v>103</v>
      </c>
      <c r="Z183" s="58" t="s">
        <v>103</v>
      </c>
      <c r="AA183" s="61">
        <v>1</v>
      </c>
    </row>
    <row r="184" spans="1:27" ht="12.75">
      <c r="A184" s="284" t="s">
        <v>482</v>
      </c>
      <c r="B184" s="284"/>
      <c r="C184" s="284"/>
      <c r="D184" s="284"/>
      <c r="E184" s="284"/>
      <c r="F184" s="284"/>
      <c r="G184" s="284"/>
      <c r="H184" s="58" t="s">
        <v>448</v>
      </c>
      <c r="I184" s="60">
        <v>263.41</v>
      </c>
      <c r="J184" s="62" t="s">
        <v>103</v>
      </c>
      <c r="K184" s="62" t="s">
        <v>103</v>
      </c>
      <c r="L184" s="62" t="s">
        <v>103</v>
      </c>
      <c r="M184" s="60">
        <v>3443</v>
      </c>
      <c r="N184" s="60">
        <v>0</v>
      </c>
      <c r="O184" s="60">
        <v>6</v>
      </c>
      <c r="P184" s="60">
        <v>3437</v>
      </c>
      <c r="Q184" s="60">
        <v>0</v>
      </c>
      <c r="R184" s="60">
        <v>0</v>
      </c>
      <c r="S184" s="60">
        <v>0</v>
      </c>
      <c r="T184" s="60">
        <v>3443</v>
      </c>
      <c r="U184" s="60">
        <v>0</v>
      </c>
      <c r="V184" s="60">
        <v>6353</v>
      </c>
      <c r="W184" s="60"/>
      <c r="X184" s="62" t="s">
        <v>103</v>
      </c>
      <c r="Y184" s="62" t="s">
        <v>103</v>
      </c>
      <c r="Z184" s="62" t="s">
        <v>103</v>
      </c>
      <c r="AA184" s="61">
        <v>1</v>
      </c>
    </row>
    <row r="185" spans="1:27" ht="12.75">
      <c r="A185" s="284" t="s">
        <v>483</v>
      </c>
      <c r="B185" s="284"/>
      <c r="C185" s="284"/>
      <c r="D185" s="284"/>
      <c r="E185" s="284"/>
      <c r="F185" s="284"/>
      <c r="G185" s="284"/>
      <c r="H185" s="58" t="s">
        <v>484</v>
      </c>
      <c r="I185" s="60">
        <v>0</v>
      </c>
      <c r="J185" s="62" t="s">
        <v>103</v>
      </c>
      <c r="K185" s="62" t="s">
        <v>103</v>
      </c>
      <c r="L185" s="62" t="s">
        <v>103</v>
      </c>
      <c r="M185" s="60">
        <v>0</v>
      </c>
      <c r="N185" s="60">
        <v>0</v>
      </c>
      <c r="O185" s="60">
        <v>0</v>
      </c>
      <c r="P185" s="60">
        <v>0</v>
      </c>
      <c r="Q185" s="60">
        <v>0</v>
      </c>
      <c r="R185" s="60">
        <v>0</v>
      </c>
      <c r="S185" s="60">
        <v>0</v>
      </c>
      <c r="T185" s="60">
        <v>0</v>
      </c>
      <c r="U185" s="60">
        <v>0</v>
      </c>
      <c r="V185" s="60">
        <v>0</v>
      </c>
      <c r="W185" s="60"/>
      <c r="X185" s="62" t="s">
        <v>103</v>
      </c>
      <c r="Y185" s="62" t="s">
        <v>103</v>
      </c>
      <c r="Z185" s="62" t="s">
        <v>103</v>
      </c>
      <c r="AA185" s="61">
        <v>0</v>
      </c>
    </row>
    <row r="186" spans="1:27" ht="24.75" customHeight="1">
      <c r="A186" s="284" t="s">
        <v>485</v>
      </c>
      <c r="B186" s="284"/>
      <c r="C186" s="284"/>
      <c r="D186" s="284"/>
      <c r="E186" s="284"/>
      <c r="F186" s="284"/>
      <c r="G186" s="284"/>
      <c r="H186" s="58" t="s">
        <v>450</v>
      </c>
      <c r="I186" s="60">
        <v>105.6</v>
      </c>
      <c r="J186" s="62" t="s">
        <v>103</v>
      </c>
      <c r="K186" s="62" t="s">
        <v>103</v>
      </c>
      <c r="L186" s="62" t="s">
        <v>103</v>
      </c>
      <c r="M186" s="60">
        <v>7405</v>
      </c>
      <c r="N186" s="60">
        <v>0</v>
      </c>
      <c r="O186" s="60">
        <v>61</v>
      </c>
      <c r="P186" s="60">
        <v>7344</v>
      </c>
      <c r="Q186" s="60">
        <v>0</v>
      </c>
      <c r="R186" s="60">
        <v>0</v>
      </c>
      <c r="S186" s="60">
        <v>127</v>
      </c>
      <c r="T186" s="60">
        <v>7278</v>
      </c>
      <c r="U186" s="60">
        <v>0</v>
      </c>
      <c r="V186" s="60">
        <v>43838</v>
      </c>
      <c r="W186" s="60"/>
      <c r="X186" s="62" t="s">
        <v>103</v>
      </c>
      <c r="Y186" s="62" t="s">
        <v>103</v>
      </c>
      <c r="Z186" s="62" t="s">
        <v>103</v>
      </c>
      <c r="AA186" s="61">
        <v>1</v>
      </c>
    </row>
    <row r="187" spans="1:27" ht="25.5" customHeight="1">
      <c r="A187" s="284" t="s">
        <v>486</v>
      </c>
      <c r="B187" s="284"/>
      <c r="C187" s="284"/>
      <c r="D187" s="284"/>
      <c r="E187" s="284"/>
      <c r="F187" s="284"/>
      <c r="G187" s="284"/>
      <c r="H187" s="58" t="s">
        <v>487</v>
      </c>
      <c r="I187" s="60">
        <v>105.6</v>
      </c>
      <c r="J187" s="62" t="s">
        <v>103</v>
      </c>
      <c r="K187" s="62" t="s">
        <v>103</v>
      </c>
      <c r="L187" s="62" t="s">
        <v>103</v>
      </c>
      <c r="M187" s="60">
        <v>7405</v>
      </c>
      <c r="N187" s="60">
        <v>0</v>
      </c>
      <c r="O187" s="60">
        <v>61</v>
      </c>
      <c r="P187" s="60">
        <v>7344</v>
      </c>
      <c r="Q187" s="60">
        <v>0</v>
      </c>
      <c r="R187" s="60">
        <v>0</v>
      </c>
      <c r="S187" s="60">
        <v>127</v>
      </c>
      <c r="T187" s="60">
        <v>7278</v>
      </c>
      <c r="U187" s="60">
        <v>0</v>
      </c>
      <c r="V187" s="60">
        <v>43838</v>
      </c>
      <c r="W187" s="60"/>
      <c r="X187" s="62" t="s">
        <v>103</v>
      </c>
      <c r="Y187" s="62" t="s">
        <v>103</v>
      </c>
      <c r="Z187" s="62" t="s">
        <v>103</v>
      </c>
      <c r="AA187" s="61">
        <v>1</v>
      </c>
    </row>
    <row r="188" s="36" customFormat="1" ht="12.75"/>
    <row r="189" s="36" customFormat="1" ht="12.75"/>
    <row r="190" s="36" customFormat="1" ht="12.75">
      <c r="AB190" s="63">
        <f>SUM(AB7:AB189)</f>
        <v>60890.306665868804</v>
      </c>
    </row>
    <row r="191" spans="7:16" s="36" customFormat="1" ht="12.75">
      <c r="G191" s="37" t="s">
        <v>488</v>
      </c>
      <c r="H191" s="37"/>
      <c r="I191" s="37"/>
      <c r="J191" s="37"/>
      <c r="K191" s="37" t="s">
        <v>489</v>
      </c>
      <c r="L191" s="37"/>
      <c r="M191" s="37"/>
      <c r="N191" s="37"/>
      <c r="O191" s="37"/>
      <c r="P191" s="37"/>
    </row>
    <row r="192" spans="8:14" s="36" customFormat="1" ht="12.75">
      <c r="H192" s="36" t="s">
        <v>11</v>
      </c>
      <c r="K192" s="36" t="s">
        <v>12</v>
      </c>
      <c r="N192" s="36" t="s">
        <v>13</v>
      </c>
    </row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</sheetData>
  <sheetProtection/>
  <autoFilter ref="A6:AC187"/>
  <mergeCells count="31">
    <mergeCell ref="M3:U3"/>
    <mergeCell ref="J3:J5"/>
    <mergeCell ref="A186:G186"/>
    <mergeCell ref="A187:G187"/>
    <mergeCell ref="X4:X5"/>
    <mergeCell ref="Y4:Y5"/>
    <mergeCell ref="Z4:Z5"/>
    <mergeCell ref="A183:G183"/>
    <mergeCell ref="A184:G184"/>
    <mergeCell ref="A185:G185"/>
    <mergeCell ref="L3:L5"/>
    <mergeCell ref="AA2:AA5"/>
    <mergeCell ref="A3:A5"/>
    <mergeCell ref="B3:B5"/>
    <mergeCell ref="C3:C5"/>
    <mergeCell ref="D3:D5"/>
    <mergeCell ref="V3:V5"/>
    <mergeCell ref="M4:M5"/>
    <mergeCell ref="N4:P4"/>
    <mergeCell ref="Q4:T4"/>
    <mergeCell ref="U4:U5"/>
    <mergeCell ref="E3:E5"/>
    <mergeCell ref="K3:K5"/>
    <mergeCell ref="A2:I2"/>
    <mergeCell ref="J2:V2"/>
    <mergeCell ref="W2:W5"/>
    <mergeCell ref="X2:Z3"/>
    <mergeCell ref="F3:F5"/>
    <mergeCell ref="G3:G5"/>
    <mergeCell ref="H3:H5"/>
    <mergeCell ref="I3:I5"/>
  </mergeCells>
  <printOptions/>
  <pageMargins left="0.11811023622047245" right="0.11811023622047245" top="0.15748031496062992" bottom="0.15748031496062992" header="0.31496062992125984" footer="0"/>
  <pageSetup horizontalDpi="600" verticalDpi="600" orientation="landscape" paperSize="9" scale="53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27"/>
  <sheetViews>
    <sheetView zoomScale="90" zoomScaleNormal="90" zoomScalePageLayoutView="0" workbookViewId="0" topLeftCell="A202">
      <selection activeCell="R216" sqref="R216"/>
    </sheetView>
  </sheetViews>
  <sheetFormatPr defaultColWidth="9.140625" defaultRowHeight="12.75"/>
  <cols>
    <col min="1" max="1" width="9.140625" style="64" customWidth="1"/>
    <col min="2" max="2" width="10.28125" style="64" customWidth="1"/>
    <col min="3" max="3" width="18.421875" style="64" customWidth="1"/>
    <col min="4" max="4" width="16.28125" style="64" customWidth="1"/>
    <col min="5" max="5" width="13.7109375" style="64" customWidth="1"/>
    <col min="6" max="6" width="13.28125" style="64" customWidth="1"/>
    <col min="7" max="7" width="8.8515625" style="64" customWidth="1"/>
    <col min="8" max="8" width="8.28125" style="64" customWidth="1"/>
    <col min="9" max="9" width="9.7109375" style="64" customWidth="1"/>
    <col min="10" max="10" width="11.57421875" style="64" customWidth="1"/>
    <col min="11" max="11" width="11.00390625" style="64" customWidth="1"/>
    <col min="12" max="12" width="11.7109375" style="64" customWidth="1"/>
    <col min="13" max="13" width="8.28125" style="64" customWidth="1"/>
    <col min="14" max="14" width="7.140625" style="64" customWidth="1"/>
    <col min="15" max="15" width="6.28125" style="64" customWidth="1"/>
    <col min="16" max="16" width="7.57421875" style="64" customWidth="1"/>
    <col min="17" max="17" width="16.7109375" style="64" customWidth="1"/>
    <col min="18" max="16384" width="9.140625" style="64" customWidth="1"/>
  </cols>
  <sheetData>
    <row r="1" spans="1:17" ht="15">
      <c r="A1" s="288" t="s">
        <v>947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ht="13.5" thickBot="1"/>
    <row r="3" spans="1:17" ht="12.75">
      <c r="A3" s="289" t="s">
        <v>133</v>
      </c>
      <c r="B3" s="292" t="s">
        <v>134</v>
      </c>
      <c r="C3" s="292" t="s">
        <v>135</v>
      </c>
      <c r="D3" s="292" t="s">
        <v>136</v>
      </c>
      <c r="E3" s="295" t="s">
        <v>137</v>
      </c>
      <c r="F3" s="296"/>
      <c r="G3" s="295" t="s">
        <v>138</v>
      </c>
      <c r="H3" s="296"/>
      <c r="I3" s="295" t="s">
        <v>139</v>
      </c>
      <c r="J3" s="299"/>
      <c r="K3" s="299"/>
      <c r="L3" s="299"/>
      <c r="M3" s="299"/>
      <c r="N3" s="299"/>
      <c r="O3" s="299"/>
      <c r="P3" s="299"/>
      <c r="Q3" s="300"/>
    </row>
    <row r="4" spans="1:17" ht="12.75">
      <c r="A4" s="290"/>
      <c r="B4" s="293"/>
      <c r="C4" s="293"/>
      <c r="D4" s="293"/>
      <c r="E4" s="297"/>
      <c r="F4" s="298"/>
      <c r="G4" s="297"/>
      <c r="H4" s="298"/>
      <c r="I4" s="297"/>
      <c r="J4" s="301"/>
      <c r="K4" s="301"/>
      <c r="L4" s="301"/>
      <c r="M4" s="301"/>
      <c r="N4" s="301"/>
      <c r="O4" s="301"/>
      <c r="P4" s="301"/>
      <c r="Q4" s="302"/>
    </row>
    <row r="5" spans="1:17" ht="12.75">
      <c r="A5" s="290"/>
      <c r="B5" s="293"/>
      <c r="C5" s="293"/>
      <c r="D5" s="293"/>
      <c r="E5" s="303" t="s">
        <v>140</v>
      </c>
      <c r="F5" s="303" t="s">
        <v>141</v>
      </c>
      <c r="G5" s="304" t="s">
        <v>142</v>
      </c>
      <c r="H5" s="303" t="s">
        <v>143</v>
      </c>
      <c r="I5" s="303" t="s">
        <v>144</v>
      </c>
      <c r="J5" s="305" t="s">
        <v>145</v>
      </c>
      <c r="K5" s="306"/>
      <c r="L5" s="307"/>
      <c r="M5" s="305" t="s">
        <v>146</v>
      </c>
      <c r="N5" s="306"/>
      <c r="O5" s="306"/>
      <c r="P5" s="307"/>
      <c r="Q5" s="311" t="s">
        <v>441</v>
      </c>
    </row>
    <row r="6" spans="1:17" ht="12.75">
      <c r="A6" s="290"/>
      <c r="B6" s="293"/>
      <c r="C6" s="293"/>
      <c r="D6" s="293"/>
      <c r="E6" s="293"/>
      <c r="F6" s="293"/>
      <c r="G6" s="293"/>
      <c r="H6" s="293"/>
      <c r="I6" s="293"/>
      <c r="J6" s="308"/>
      <c r="K6" s="309"/>
      <c r="L6" s="310"/>
      <c r="M6" s="308"/>
      <c r="N6" s="309"/>
      <c r="O6" s="309"/>
      <c r="P6" s="310"/>
      <c r="Q6" s="312"/>
    </row>
    <row r="7" spans="1:17" ht="12.75">
      <c r="A7" s="290"/>
      <c r="B7" s="293"/>
      <c r="C7" s="293"/>
      <c r="D7" s="293"/>
      <c r="E7" s="293"/>
      <c r="F7" s="293"/>
      <c r="G7" s="293"/>
      <c r="H7" s="293"/>
      <c r="I7" s="293"/>
      <c r="J7" s="297"/>
      <c r="K7" s="301"/>
      <c r="L7" s="298"/>
      <c r="M7" s="297"/>
      <c r="N7" s="301"/>
      <c r="O7" s="301"/>
      <c r="P7" s="298"/>
      <c r="Q7" s="312"/>
    </row>
    <row r="8" spans="1:17" ht="12.75">
      <c r="A8" s="290"/>
      <c r="B8" s="293"/>
      <c r="C8" s="293"/>
      <c r="D8" s="293"/>
      <c r="E8" s="293"/>
      <c r="F8" s="293"/>
      <c r="G8" s="293"/>
      <c r="H8" s="293"/>
      <c r="I8" s="293"/>
      <c r="J8" s="303" t="s">
        <v>147</v>
      </c>
      <c r="K8" s="303" t="s">
        <v>148</v>
      </c>
      <c r="L8" s="303" t="s">
        <v>149</v>
      </c>
      <c r="M8" s="303" t="s">
        <v>150</v>
      </c>
      <c r="N8" s="303" t="s">
        <v>151</v>
      </c>
      <c r="O8" s="303" t="s">
        <v>152</v>
      </c>
      <c r="P8" s="303" t="s">
        <v>153</v>
      </c>
      <c r="Q8" s="312"/>
    </row>
    <row r="9" spans="1:17" ht="12.75">
      <c r="A9" s="290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312"/>
    </row>
    <row r="10" spans="1:17" ht="12.75">
      <c r="A10" s="291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313"/>
    </row>
    <row r="11" spans="1:17" ht="13.5" thickBot="1">
      <c r="A11" s="65">
        <v>1</v>
      </c>
      <c r="B11" s="66">
        <v>2</v>
      </c>
      <c r="C11" s="66">
        <v>3</v>
      </c>
      <c r="D11" s="66">
        <v>4</v>
      </c>
      <c r="E11" s="66">
        <v>5</v>
      </c>
      <c r="F11" s="66">
        <v>6</v>
      </c>
      <c r="G11" s="66">
        <v>7</v>
      </c>
      <c r="H11" s="66">
        <v>8</v>
      </c>
      <c r="I11" s="66">
        <v>9</v>
      </c>
      <c r="J11" s="66">
        <v>10</v>
      </c>
      <c r="K11" s="66">
        <v>11</v>
      </c>
      <c r="L11" s="66">
        <v>12</v>
      </c>
      <c r="M11" s="66">
        <v>13</v>
      </c>
      <c r="N11" s="66">
        <v>14</v>
      </c>
      <c r="O11" s="66">
        <v>15</v>
      </c>
      <c r="P11" s="66">
        <v>16</v>
      </c>
      <c r="Q11" s="67">
        <v>17</v>
      </c>
    </row>
    <row r="12" spans="1:17" ht="12.75">
      <c r="A12" s="314">
        <v>1</v>
      </c>
      <c r="B12" s="317" t="s">
        <v>154</v>
      </c>
      <c r="C12" s="320" t="s">
        <v>155</v>
      </c>
      <c r="D12" s="322" t="s">
        <v>156</v>
      </c>
      <c r="E12" s="68" t="s">
        <v>157</v>
      </c>
      <c r="F12" s="69">
        <v>10</v>
      </c>
      <c r="G12" s="69" t="s">
        <v>158</v>
      </c>
      <c r="H12" s="70">
        <v>0.4</v>
      </c>
      <c r="I12" s="325">
        <v>435</v>
      </c>
      <c r="J12" s="71"/>
      <c r="K12" s="72"/>
      <c r="L12" s="325">
        <v>430</v>
      </c>
      <c r="M12" s="70"/>
      <c r="N12" s="70"/>
      <c r="O12" s="70"/>
      <c r="P12" s="325">
        <v>435</v>
      </c>
      <c r="Q12" s="73"/>
    </row>
    <row r="13" spans="1:17" ht="12.75">
      <c r="A13" s="315"/>
      <c r="B13" s="318"/>
      <c r="C13" s="321"/>
      <c r="D13" s="323"/>
      <c r="E13" s="74" t="s">
        <v>159</v>
      </c>
      <c r="F13" s="75">
        <v>10</v>
      </c>
      <c r="G13" s="75" t="s">
        <v>158</v>
      </c>
      <c r="H13" s="76">
        <v>0.4</v>
      </c>
      <c r="I13" s="323"/>
      <c r="J13" s="77"/>
      <c r="K13" s="78"/>
      <c r="L13" s="323"/>
      <c r="M13" s="76"/>
      <c r="N13" s="76"/>
      <c r="O13" s="76"/>
      <c r="P13" s="323"/>
      <c r="Q13" s="79"/>
    </row>
    <row r="14" spans="1:17" ht="12.75">
      <c r="A14" s="315"/>
      <c r="B14" s="318"/>
      <c r="C14" s="321"/>
      <c r="D14" s="323"/>
      <c r="E14" s="74" t="s">
        <v>160</v>
      </c>
      <c r="F14" s="75">
        <v>10</v>
      </c>
      <c r="G14" s="75" t="s">
        <v>158</v>
      </c>
      <c r="H14" s="76">
        <v>0.4</v>
      </c>
      <c r="I14" s="323"/>
      <c r="J14" s="77"/>
      <c r="K14" s="75">
        <v>2</v>
      </c>
      <c r="L14" s="323"/>
      <c r="M14" s="76"/>
      <c r="N14" s="76"/>
      <c r="O14" s="76"/>
      <c r="P14" s="323"/>
      <c r="Q14" s="79"/>
    </row>
    <row r="15" spans="1:17" ht="12.75">
      <c r="A15" s="315"/>
      <c r="B15" s="318"/>
      <c r="C15" s="321"/>
      <c r="D15" s="323"/>
      <c r="E15" s="74" t="s">
        <v>161</v>
      </c>
      <c r="F15" s="75">
        <v>10</v>
      </c>
      <c r="G15" s="75" t="s">
        <v>158</v>
      </c>
      <c r="H15" s="76">
        <v>0.4</v>
      </c>
      <c r="I15" s="323"/>
      <c r="J15" s="77"/>
      <c r="K15" s="78"/>
      <c r="L15" s="323"/>
      <c r="M15" s="76"/>
      <c r="N15" s="76"/>
      <c r="O15" s="76"/>
      <c r="P15" s="323"/>
      <c r="Q15" s="79"/>
    </row>
    <row r="16" spans="1:17" ht="12.75">
      <c r="A16" s="315"/>
      <c r="B16" s="318"/>
      <c r="C16" s="321"/>
      <c r="D16" s="323"/>
      <c r="E16" s="74" t="s">
        <v>162</v>
      </c>
      <c r="F16" s="75">
        <v>10</v>
      </c>
      <c r="G16" s="75" t="s">
        <v>158</v>
      </c>
      <c r="H16" s="76">
        <v>0.4</v>
      </c>
      <c r="I16" s="323"/>
      <c r="J16" s="77"/>
      <c r="K16" s="74">
        <v>2</v>
      </c>
      <c r="L16" s="323"/>
      <c r="M16" s="76"/>
      <c r="N16" s="76"/>
      <c r="O16" s="76"/>
      <c r="P16" s="323"/>
      <c r="Q16" s="79"/>
    </row>
    <row r="17" spans="1:17" ht="12.75">
      <c r="A17" s="316"/>
      <c r="B17" s="318"/>
      <c r="C17" s="321"/>
      <c r="D17" s="324"/>
      <c r="E17" s="74" t="s">
        <v>163</v>
      </c>
      <c r="F17" s="75">
        <v>10</v>
      </c>
      <c r="G17" s="75" t="s">
        <v>158</v>
      </c>
      <c r="H17" s="76">
        <v>0.4</v>
      </c>
      <c r="I17" s="324"/>
      <c r="J17" s="77"/>
      <c r="K17" s="75">
        <v>1</v>
      </c>
      <c r="L17" s="324"/>
      <c r="M17" s="76"/>
      <c r="N17" s="76"/>
      <c r="O17" s="76"/>
      <c r="P17" s="324"/>
      <c r="Q17" s="79"/>
    </row>
    <row r="18" spans="1:17" ht="12.75">
      <c r="A18" s="314">
        <v>2</v>
      </c>
      <c r="B18" s="318"/>
      <c r="C18" s="321"/>
      <c r="D18" s="326" t="s">
        <v>164</v>
      </c>
      <c r="E18" s="74" t="s">
        <v>490</v>
      </c>
      <c r="F18" s="75">
        <v>10</v>
      </c>
      <c r="G18" s="75" t="s">
        <v>158</v>
      </c>
      <c r="H18" s="76">
        <v>0.4</v>
      </c>
      <c r="I18" s="327">
        <v>509</v>
      </c>
      <c r="J18" s="76"/>
      <c r="K18" s="75">
        <v>1</v>
      </c>
      <c r="L18" s="327">
        <v>505</v>
      </c>
      <c r="M18" s="76"/>
      <c r="N18" s="76"/>
      <c r="O18" s="76"/>
      <c r="P18" s="327">
        <v>509</v>
      </c>
      <c r="Q18" s="79"/>
    </row>
    <row r="19" spans="1:17" ht="12.75">
      <c r="A19" s="315"/>
      <c r="B19" s="318"/>
      <c r="C19" s="321"/>
      <c r="D19" s="323"/>
      <c r="E19" s="74" t="s">
        <v>165</v>
      </c>
      <c r="F19" s="75">
        <v>10</v>
      </c>
      <c r="G19" s="75" t="s">
        <v>158</v>
      </c>
      <c r="H19" s="76">
        <v>0.4</v>
      </c>
      <c r="I19" s="323"/>
      <c r="J19" s="76"/>
      <c r="K19" s="75"/>
      <c r="L19" s="323"/>
      <c r="M19" s="76"/>
      <c r="N19" s="76"/>
      <c r="O19" s="76"/>
      <c r="P19" s="323"/>
      <c r="Q19" s="79"/>
    </row>
    <row r="20" spans="1:17" ht="12.75">
      <c r="A20" s="315"/>
      <c r="B20" s="318"/>
      <c r="C20" s="321"/>
      <c r="D20" s="323"/>
      <c r="E20" s="74" t="s">
        <v>166</v>
      </c>
      <c r="F20" s="75">
        <v>10</v>
      </c>
      <c r="G20" s="75" t="s">
        <v>158</v>
      </c>
      <c r="H20" s="76">
        <v>0.4</v>
      </c>
      <c r="I20" s="323"/>
      <c r="J20" s="76"/>
      <c r="K20" s="75"/>
      <c r="L20" s="323"/>
      <c r="M20" s="76"/>
      <c r="N20" s="76"/>
      <c r="O20" s="76"/>
      <c r="P20" s="323"/>
      <c r="Q20" s="79"/>
    </row>
    <row r="21" spans="1:17" ht="12.75">
      <c r="A21" s="315"/>
      <c r="B21" s="318"/>
      <c r="C21" s="321"/>
      <c r="D21" s="323"/>
      <c r="E21" s="74" t="s">
        <v>167</v>
      </c>
      <c r="F21" s="75">
        <v>10</v>
      </c>
      <c r="G21" s="75" t="s">
        <v>158</v>
      </c>
      <c r="H21" s="76">
        <v>0.4</v>
      </c>
      <c r="I21" s="323"/>
      <c r="J21" s="76"/>
      <c r="K21" s="75"/>
      <c r="L21" s="323"/>
      <c r="M21" s="76"/>
      <c r="N21" s="76"/>
      <c r="O21" s="76"/>
      <c r="P21" s="323"/>
      <c r="Q21" s="79"/>
    </row>
    <row r="22" spans="1:17" ht="12.75">
      <c r="A22" s="315"/>
      <c r="B22" s="318"/>
      <c r="C22" s="321"/>
      <c r="D22" s="323"/>
      <c r="E22" s="74" t="s">
        <v>168</v>
      </c>
      <c r="F22" s="75">
        <v>10</v>
      </c>
      <c r="G22" s="75" t="s">
        <v>158</v>
      </c>
      <c r="H22" s="76">
        <v>0.4</v>
      </c>
      <c r="I22" s="323"/>
      <c r="J22" s="76"/>
      <c r="K22" s="75"/>
      <c r="L22" s="323"/>
      <c r="M22" s="76"/>
      <c r="N22" s="76"/>
      <c r="O22" s="76"/>
      <c r="P22" s="323"/>
      <c r="Q22" s="79"/>
    </row>
    <row r="23" spans="1:17" ht="12.75">
      <c r="A23" s="315"/>
      <c r="B23" s="318"/>
      <c r="C23" s="321"/>
      <c r="D23" s="323"/>
      <c r="E23" s="74" t="s">
        <v>169</v>
      </c>
      <c r="F23" s="75">
        <v>10</v>
      </c>
      <c r="G23" s="75" t="s">
        <v>158</v>
      </c>
      <c r="H23" s="76">
        <v>0.4</v>
      </c>
      <c r="I23" s="323"/>
      <c r="J23" s="76"/>
      <c r="K23" s="75"/>
      <c r="L23" s="323"/>
      <c r="M23" s="76"/>
      <c r="N23" s="76"/>
      <c r="O23" s="76"/>
      <c r="P23" s="323"/>
      <c r="Q23" s="79"/>
    </row>
    <row r="24" spans="1:17" ht="12.75">
      <c r="A24" s="315"/>
      <c r="B24" s="318"/>
      <c r="C24" s="321"/>
      <c r="D24" s="323"/>
      <c r="E24" s="74" t="s">
        <v>170</v>
      </c>
      <c r="F24" s="75">
        <v>10</v>
      </c>
      <c r="G24" s="75" t="s">
        <v>158</v>
      </c>
      <c r="H24" s="76">
        <v>0.4</v>
      </c>
      <c r="I24" s="323"/>
      <c r="J24" s="76"/>
      <c r="K24" s="75">
        <v>3</v>
      </c>
      <c r="L24" s="323"/>
      <c r="M24" s="76"/>
      <c r="N24" s="76"/>
      <c r="O24" s="76"/>
      <c r="P24" s="323"/>
      <c r="Q24" s="79"/>
    </row>
    <row r="25" spans="1:17" ht="12.75">
      <c r="A25" s="316"/>
      <c r="B25" s="318"/>
      <c r="C25" s="321"/>
      <c r="D25" s="324"/>
      <c r="E25" s="74" t="s">
        <v>171</v>
      </c>
      <c r="F25" s="75">
        <v>10</v>
      </c>
      <c r="G25" s="75" t="s">
        <v>158</v>
      </c>
      <c r="H25" s="76">
        <v>0.4</v>
      </c>
      <c r="I25" s="324"/>
      <c r="J25" s="76"/>
      <c r="K25" s="75"/>
      <c r="L25" s="324"/>
      <c r="M25" s="76"/>
      <c r="N25" s="76"/>
      <c r="O25" s="76"/>
      <c r="P25" s="324"/>
      <c r="Q25" s="79"/>
    </row>
    <row r="26" spans="1:17" ht="12.75">
      <c r="A26" s="314">
        <v>3</v>
      </c>
      <c r="B26" s="318"/>
      <c r="C26" s="321"/>
      <c r="D26" s="326" t="s">
        <v>172</v>
      </c>
      <c r="E26" s="80" t="s">
        <v>491</v>
      </c>
      <c r="F26" s="75">
        <v>10</v>
      </c>
      <c r="G26" s="75" t="s">
        <v>158</v>
      </c>
      <c r="H26" s="76">
        <v>0.4</v>
      </c>
      <c r="I26" s="327">
        <v>465</v>
      </c>
      <c r="J26" s="76"/>
      <c r="K26" s="75"/>
      <c r="L26" s="327">
        <v>461</v>
      </c>
      <c r="M26" s="76"/>
      <c r="N26" s="76"/>
      <c r="O26" s="76"/>
      <c r="P26" s="327">
        <v>463</v>
      </c>
      <c r="Q26" s="79"/>
    </row>
    <row r="27" spans="1:17" ht="12.75">
      <c r="A27" s="315"/>
      <c r="B27" s="318"/>
      <c r="C27" s="321"/>
      <c r="D27" s="323"/>
      <c r="E27" s="80" t="s">
        <v>173</v>
      </c>
      <c r="F27" s="75">
        <v>10</v>
      </c>
      <c r="G27" s="75" t="s">
        <v>158</v>
      </c>
      <c r="H27" s="76">
        <v>0.4</v>
      </c>
      <c r="I27" s="323"/>
      <c r="J27" s="76"/>
      <c r="K27" s="75">
        <v>1</v>
      </c>
      <c r="L27" s="323"/>
      <c r="M27" s="76"/>
      <c r="N27" s="76"/>
      <c r="O27" s="76"/>
      <c r="P27" s="323"/>
      <c r="Q27" s="79"/>
    </row>
    <row r="28" spans="1:17" ht="12.75">
      <c r="A28" s="315"/>
      <c r="B28" s="318"/>
      <c r="C28" s="321"/>
      <c r="D28" s="323"/>
      <c r="E28" s="80" t="s">
        <v>174</v>
      </c>
      <c r="F28" s="75">
        <v>10</v>
      </c>
      <c r="G28" s="75" t="s">
        <v>158</v>
      </c>
      <c r="H28" s="76">
        <v>0.4</v>
      </c>
      <c r="I28" s="323"/>
      <c r="J28" s="76"/>
      <c r="K28" s="75">
        <v>1</v>
      </c>
      <c r="L28" s="323"/>
      <c r="M28" s="76"/>
      <c r="N28" s="76"/>
      <c r="O28" s="76"/>
      <c r="P28" s="323"/>
      <c r="Q28" s="79"/>
    </row>
    <row r="29" spans="1:17" ht="12.75">
      <c r="A29" s="315"/>
      <c r="B29" s="318"/>
      <c r="C29" s="321"/>
      <c r="D29" s="323"/>
      <c r="E29" s="80" t="s">
        <v>175</v>
      </c>
      <c r="F29" s="75">
        <v>10</v>
      </c>
      <c r="G29" s="75" t="s">
        <v>158</v>
      </c>
      <c r="H29" s="76">
        <v>0.4</v>
      </c>
      <c r="I29" s="323"/>
      <c r="J29" s="76"/>
      <c r="K29" s="75"/>
      <c r="L29" s="323"/>
      <c r="M29" s="76"/>
      <c r="N29" s="76"/>
      <c r="O29" s="76"/>
      <c r="P29" s="323"/>
      <c r="Q29" s="79"/>
    </row>
    <row r="30" spans="1:17" ht="12.75">
      <c r="A30" s="315"/>
      <c r="B30" s="318"/>
      <c r="C30" s="321"/>
      <c r="D30" s="323"/>
      <c r="E30" s="81" t="s">
        <v>176</v>
      </c>
      <c r="F30" s="75"/>
      <c r="G30" s="75" t="s">
        <v>158</v>
      </c>
      <c r="H30" s="75">
        <v>10</v>
      </c>
      <c r="I30" s="323"/>
      <c r="J30" s="76"/>
      <c r="K30" s="75"/>
      <c r="L30" s="323"/>
      <c r="M30" s="76"/>
      <c r="N30" s="76"/>
      <c r="O30" s="76">
        <v>1</v>
      </c>
      <c r="P30" s="323"/>
      <c r="Q30" s="79"/>
    </row>
    <row r="31" spans="1:17" ht="12.75">
      <c r="A31" s="315"/>
      <c r="B31" s="318"/>
      <c r="C31" s="321"/>
      <c r="D31" s="323"/>
      <c r="E31" s="80" t="s">
        <v>177</v>
      </c>
      <c r="F31" s="75">
        <v>10</v>
      </c>
      <c r="G31" s="75" t="s">
        <v>158</v>
      </c>
      <c r="H31" s="76">
        <v>0.4</v>
      </c>
      <c r="I31" s="323"/>
      <c r="J31" s="76"/>
      <c r="K31" s="75"/>
      <c r="L31" s="323"/>
      <c r="M31" s="76"/>
      <c r="N31" s="76"/>
      <c r="O31" s="76"/>
      <c r="P31" s="323"/>
      <c r="Q31" s="79"/>
    </row>
    <row r="32" spans="1:17" ht="12.75">
      <c r="A32" s="315"/>
      <c r="B32" s="318"/>
      <c r="C32" s="321"/>
      <c r="D32" s="323"/>
      <c r="E32" s="80" t="s">
        <v>178</v>
      </c>
      <c r="F32" s="75">
        <v>10</v>
      </c>
      <c r="G32" s="75" t="s">
        <v>158</v>
      </c>
      <c r="H32" s="76">
        <v>0.4</v>
      </c>
      <c r="I32" s="323"/>
      <c r="J32" s="76"/>
      <c r="K32" s="75"/>
      <c r="L32" s="323"/>
      <c r="M32" s="76"/>
      <c r="N32" s="76"/>
      <c r="O32" s="76"/>
      <c r="P32" s="323"/>
      <c r="Q32" s="79"/>
    </row>
    <row r="33" spans="1:17" ht="12.75">
      <c r="A33" s="315"/>
      <c r="B33" s="318"/>
      <c r="C33" s="321"/>
      <c r="D33" s="323"/>
      <c r="E33" s="80" t="s">
        <v>179</v>
      </c>
      <c r="F33" s="75">
        <v>10</v>
      </c>
      <c r="G33" s="75" t="s">
        <v>158</v>
      </c>
      <c r="H33" s="76">
        <v>0.4</v>
      </c>
      <c r="I33" s="323"/>
      <c r="J33" s="76"/>
      <c r="K33" s="75">
        <v>1</v>
      </c>
      <c r="L33" s="323"/>
      <c r="M33" s="76"/>
      <c r="N33" s="76"/>
      <c r="O33" s="76"/>
      <c r="P33" s="323"/>
      <c r="Q33" s="79"/>
    </row>
    <row r="34" spans="1:17" ht="12.75">
      <c r="A34" s="315"/>
      <c r="B34" s="318"/>
      <c r="C34" s="321"/>
      <c r="D34" s="323"/>
      <c r="E34" s="80" t="s">
        <v>180</v>
      </c>
      <c r="F34" s="75">
        <v>10</v>
      </c>
      <c r="G34" s="75" t="s">
        <v>158</v>
      </c>
      <c r="H34" s="76">
        <v>0.4</v>
      </c>
      <c r="I34" s="323"/>
      <c r="J34" s="76"/>
      <c r="K34" s="75"/>
      <c r="L34" s="323"/>
      <c r="M34" s="76"/>
      <c r="N34" s="76"/>
      <c r="O34" s="76"/>
      <c r="P34" s="323"/>
      <c r="Q34" s="79"/>
    </row>
    <row r="35" spans="1:17" ht="12.75">
      <c r="A35" s="315"/>
      <c r="B35" s="318"/>
      <c r="C35" s="321"/>
      <c r="D35" s="323"/>
      <c r="E35" s="80" t="s">
        <v>181</v>
      </c>
      <c r="F35" s="75">
        <v>10</v>
      </c>
      <c r="G35" s="75" t="s">
        <v>158</v>
      </c>
      <c r="H35" s="76">
        <v>0.4</v>
      </c>
      <c r="I35" s="323"/>
      <c r="J35" s="76"/>
      <c r="K35" s="75"/>
      <c r="L35" s="323"/>
      <c r="M35" s="76"/>
      <c r="N35" s="76"/>
      <c r="O35" s="76"/>
      <c r="P35" s="323"/>
      <c r="Q35" s="79"/>
    </row>
    <row r="36" spans="1:17" ht="12.75">
      <c r="A36" s="315"/>
      <c r="B36" s="318"/>
      <c r="C36" s="321"/>
      <c r="D36" s="323"/>
      <c r="E36" s="80" t="s">
        <v>182</v>
      </c>
      <c r="F36" s="75">
        <v>10</v>
      </c>
      <c r="G36" s="75" t="s">
        <v>158</v>
      </c>
      <c r="H36" s="76">
        <v>0.4</v>
      </c>
      <c r="I36" s="323"/>
      <c r="J36" s="76"/>
      <c r="K36" s="75"/>
      <c r="L36" s="323"/>
      <c r="M36" s="76"/>
      <c r="N36" s="76"/>
      <c r="O36" s="76"/>
      <c r="P36" s="323"/>
      <c r="Q36" s="79"/>
    </row>
    <row r="37" spans="1:17" ht="12.75">
      <c r="A37" s="315"/>
      <c r="B37" s="318"/>
      <c r="C37" s="321"/>
      <c r="D37" s="323"/>
      <c r="E37" s="80" t="s">
        <v>183</v>
      </c>
      <c r="F37" s="75">
        <v>10</v>
      </c>
      <c r="G37" s="75" t="s">
        <v>158</v>
      </c>
      <c r="H37" s="76">
        <v>0.4</v>
      </c>
      <c r="I37" s="323"/>
      <c r="J37" s="76"/>
      <c r="K37" s="75"/>
      <c r="L37" s="323"/>
      <c r="M37" s="76"/>
      <c r="N37" s="76"/>
      <c r="O37" s="76"/>
      <c r="P37" s="323"/>
      <c r="Q37" s="79"/>
    </row>
    <row r="38" spans="1:17" ht="12.75">
      <c r="A38" s="315"/>
      <c r="B38" s="318"/>
      <c r="C38" s="321"/>
      <c r="D38" s="323"/>
      <c r="E38" s="80" t="s">
        <v>184</v>
      </c>
      <c r="F38" s="75">
        <v>10</v>
      </c>
      <c r="G38" s="75" t="s">
        <v>158</v>
      </c>
      <c r="H38" s="76">
        <v>0.4</v>
      </c>
      <c r="I38" s="323"/>
      <c r="J38" s="76"/>
      <c r="K38" s="75"/>
      <c r="L38" s="323"/>
      <c r="M38" s="76"/>
      <c r="N38" s="76"/>
      <c r="O38" s="76"/>
      <c r="P38" s="323"/>
      <c r="Q38" s="79"/>
    </row>
    <row r="39" spans="1:17" ht="12.75">
      <c r="A39" s="315"/>
      <c r="B39" s="318"/>
      <c r="C39" s="321"/>
      <c r="D39" s="323"/>
      <c r="E39" s="80" t="s">
        <v>185</v>
      </c>
      <c r="F39" s="75">
        <v>10</v>
      </c>
      <c r="G39" s="75" t="s">
        <v>158</v>
      </c>
      <c r="H39" s="76">
        <v>0.4</v>
      </c>
      <c r="I39" s="323"/>
      <c r="J39" s="76"/>
      <c r="K39" s="75">
        <v>1</v>
      </c>
      <c r="L39" s="323"/>
      <c r="M39" s="76"/>
      <c r="N39" s="76"/>
      <c r="O39" s="76"/>
      <c r="P39" s="323"/>
      <c r="Q39" s="79"/>
    </row>
    <row r="40" spans="1:17" ht="12.75">
      <c r="A40" s="315"/>
      <c r="B40" s="318"/>
      <c r="C40" s="321"/>
      <c r="D40" s="323"/>
      <c r="E40" s="81" t="s">
        <v>186</v>
      </c>
      <c r="F40" s="75"/>
      <c r="G40" s="75" t="s">
        <v>158</v>
      </c>
      <c r="H40" s="75">
        <v>10</v>
      </c>
      <c r="I40" s="323"/>
      <c r="J40" s="76"/>
      <c r="K40" s="75"/>
      <c r="L40" s="323"/>
      <c r="M40" s="76"/>
      <c r="N40" s="76"/>
      <c r="O40" s="76">
        <v>1</v>
      </c>
      <c r="P40" s="323"/>
      <c r="Q40" s="82"/>
    </row>
    <row r="41" spans="1:17" ht="12.75">
      <c r="A41" s="315"/>
      <c r="B41" s="318"/>
      <c r="C41" s="321"/>
      <c r="D41" s="323"/>
      <c r="E41" s="80" t="s">
        <v>187</v>
      </c>
      <c r="F41" s="75">
        <v>10</v>
      </c>
      <c r="G41" s="75" t="s">
        <v>158</v>
      </c>
      <c r="H41" s="76">
        <v>0.4</v>
      </c>
      <c r="I41" s="323"/>
      <c r="J41" s="76"/>
      <c r="K41" s="75"/>
      <c r="L41" s="323"/>
      <c r="M41" s="76"/>
      <c r="N41" s="76"/>
      <c r="O41" s="76"/>
      <c r="P41" s="323"/>
      <c r="Q41" s="79"/>
    </row>
    <row r="42" spans="1:17" ht="12.75">
      <c r="A42" s="316"/>
      <c r="B42" s="318"/>
      <c r="C42" s="321"/>
      <c r="D42" s="324"/>
      <c r="E42" s="80" t="s">
        <v>170</v>
      </c>
      <c r="F42" s="75">
        <v>10</v>
      </c>
      <c r="G42" s="75" t="s">
        <v>158</v>
      </c>
      <c r="H42" s="76">
        <v>0.4</v>
      </c>
      <c r="I42" s="324"/>
      <c r="J42" s="76"/>
      <c r="K42" s="75"/>
      <c r="L42" s="324"/>
      <c r="M42" s="76"/>
      <c r="N42" s="76"/>
      <c r="O42" s="76"/>
      <c r="P42" s="324"/>
      <c r="Q42" s="79"/>
    </row>
    <row r="43" spans="1:17" ht="12.75">
      <c r="A43" s="314">
        <v>4</v>
      </c>
      <c r="B43" s="318"/>
      <c r="C43" s="321"/>
      <c r="D43" s="326" t="s">
        <v>188</v>
      </c>
      <c r="E43" s="80" t="s">
        <v>189</v>
      </c>
      <c r="F43" s="75">
        <v>10</v>
      </c>
      <c r="G43" s="75" t="s">
        <v>158</v>
      </c>
      <c r="H43" s="76">
        <v>0.4</v>
      </c>
      <c r="I43" s="327">
        <v>516</v>
      </c>
      <c r="J43" s="76"/>
      <c r="K43" s="75">
        <v>1</v>
      </c>
      <c r="L43" s="327">
        <v>509</v>
      </c>
      <c r="M43" s="76"/>
      <c r="N43" s="76"/>
      <c r="O43" s="76"/>
      <c r="P43" s="327">
        <v>514</v>
      </c>
      <c r="Q43" s="79"/>
    </row>
    <row r="44" spans="1:17" ht="12.75">
      <c r="A44" s="315"/>
      <c r="B44" s="318"/>
      <c r="C44" s="321"/>
      <c r="D44" s="323"/>
      <c r="E44" s="80" t="s">
        <v>190</v>
      </c>
      <c r="F44" s="75">
        <v>10</v>
      </c>
      <c r="G44" s="75" t="s">
        <v>158</v>
      </c>
      <c r="H44" s="76">
        <v>0.4</v>
      </c>
      <c r="I44" s="323"/>
      <c r="J44" s="76"/>
      <c r="K44" s="75"/>
      <c r="L44" s="323"/>
      <c r="M44" s="76"/>
      <c r="N44" s="76"/>
      <c r="O44" s="76"/>
      <c r="P44" s="323"/>
      <c r="Q44" s="79"/>
    </row>
    <row r="45" spans="1:17" ht="12.75">
      <c r="A45" s="315"/>
      <c r="B45" s="318"/>
      <c r="C45" s="321"/>
      <c r="D45" s="323"/>
      <c r="E45" s="81" t="s">
        <v>191</v>
      </c>
      <c r="F45" s="75"/>
      <c r="G45" s="75" t="s">
        <v>158</v>
      </c>
      <c r="H45" s="75">
        <v>10</v>
      </c>
      <c r="I45" s="323"/>
      <c r="J45" s="76"/>
      <c r="K45" s="75"/>
      <c r="L45" s="323"/>
      <c r="M45" s="76"/>
      <c r="N45" s="76"/>
      <c r="O45" s="76">
        <v>1</v>
      </c>
      <c r="P45" s="323"/>
      <c r="Q45" s="82"/>
    </row>
    <row r="46" spans="1:17" ht="12.75">
      <c r="A46" s="315"/>
      <c r="B46" s="318"/>
      <c r="C46" s="321"/>
      <c r="D46" s="323"/>
      <c r="E46" s="83" t="s">
        <v>159</v>
      </c>
      <c r="F46" s="75">
        <v>10</v>
      </c>
      <c r="G46" s="75" t="s">
        <v>158</v>
      </c>
      <c r="H46" s="76">
        <v>0.4</v>
      </c>
      <c r="I46" s="323"/>
      <c r="J46" s="76"/>
      <c r="K46" s="75">
        <v>1</v>
      </c>
      <c r="L46" s="323"/>
      <c r="M46" s="76"/>
      <c r="N46" s="76"/>
      <c r="O46" s="76"/>
      <c r="P46" s="323"/>
      <c r="Q46" s="79"/>
    </row>
    <row r="47" spans="1:17" ht="12.75">
      <c r="A47" s="315"/>
      <c r="B47" s="318"/>
      <c r="C47" s="321"/>
      <c r="D47" s="323"/>
      <c r="E47" s="80" t="s">
        <v>192</v>
      </c>
      <c r="F47" s="75">
        <v>10</v>
      </c>
      <c r="G47" s="75" t="s">
        <v>158</v>
      </c>
      <c r="H47" s="76">
        <v>0.4</v>
      </c>
      <c r="I47" s="323"/>
      <c r="J47" s="76"/>
      <c r="K47" s="75"/>
      <c r="L47" s="323"/>
      <c r="M47" s="76"/>
      <c r="N47" s="76"/>
      <c r="O47" s="76"/>
      <c r="P47" s="323"/>
      <c r="Q47" s="79"/>
    </row>
    <row r="48" spans="1:17" ht="12.75">
      <c r="A48" s="315"/>
      <c r="B48" s="318"/>
      <c r="C48" s="321"/>
      <c r="D48" s="323"/>
      <c r="E48" s="80" t="s">
        <v>193</v>
      </c>
      <c r="F48" s="75">
        <v>10</v>
      </c>
      <c r="G48" s="75" t="s">
        <v>158</v>
      </c>
      <c r="H48" s="76">
        <v>0.4</v>
      </c>
      <c r="I48" s="323"/>
      <c r="J48" s="76"/>
      <c r="K48" s="75">
        <v>2</v>
      </c>
      <c r="L48" s="323"/>
      <c r="M48" s="76"/>
      <c r="N48" s="76"/>
      <c r="O48" s="76"/>
      <c r="P48" s="323"/>
      <c r="Q48" s="79"/>
    </row>
    <row r="49" spans="1:17" ht="12.75">
      <c r="A49" s="315"/>
      <c r="B49" s="318"/>
      <c r="C49" s="321"/>
      <c r="D49" s="323"/>
      <c r="E49" s="80" t="s">
        <v>194</v>
      </c>
      <c r="F49" s="75">
        <v>10</v>
      </c>
      <c r="G49" s="75" t="s">
        <v>158</v>
      </c>
      <c r="H49" s="76">
        <v>0.4</v>
      </c>
      <c r="I49" s="323"/>
      <c r="J49" s="76"/>
      <c r="K49" s="75">
        <v>2</v>
      </c>
      <c r="L49" s="323"/>
      <c r="M49" s="76"/>
      <c r="N49" s="76"/>
      <c r="O49" s="76"/>
      <c r="P49" s="323"/>
      <c r="Q49" s="79"/>
    </row>
    <row r="50" spans="1:17" ht="12.75">
      <c r="A50" s="315"/>
      <c r="B50" s="318"/>
      <c r="C50" s="321"/>
      <c r="D50" s="323"/>
      <c r="E50" s="81" t="s">
        <v>195</v>
      </c>
      <c r="F50" s="75"/>
      <c r="G50" s="75" t="s">
        <v>158</v>
      </c>
      <c r="H50" s="75">
        <v>10</v>
      </c>
      <c r="I50" s="323"/>
      <c r="J50" s="76"/>
      <c r="K50" s="75"/>
      <c r="L50" s="323"/>
      <c r="M50" s="76"/>
      <c r="N50" s="76"/>
      <c r="O50" s="76">
        <v>1</v>
      </c>
      <c r="P50" s="323"/>
      <c r="Q50" s="82"/>
    </row>
    <row r="51" spans="1:17" ht="12.75">
      <c r="A51" s="316"/>
      <c r="B51" s="318"/>
      <c r="C51" s="321"/>
      <c r="D51" s="324"/>
      <c r="E51" s="80" t="s">
        <v>196</v>
      </c>
      <c r="F51" s="75">
        <v>10</v>
      </c>
      <c r="G51" s="75" t="s">
        <v>158</v>
      </c>
      <c r="H51" s="76">
        <v>0.4</v>
      </c>
      <c r="I51" s="324"/>
      <c r="J51" s="76"/>
      <c r="K51" s="75">
        <v>1</v>
      </c>
      <c r="L51" s="324"/>
      <c r="M51" s="76"/>
      <c r="N51" s="76"/>
      <c r="O51" s="76"/>
      <c r="P51" s="324"/>
      <c r="Q51" s="79"/>
    </row>
    <row r="52" spans="1:17" ht="38.25">
      <c r="A52" s="84">
        <v>5</v>
      </c>
      <c r="B52" s="318"/>
      <c r="C52" s="321"/>
      <c r="D52" s="85" t="s">
        <v>197</v>
      </c>
      <c r="E52" s="86" t="s">
        <v>492</v>
      </c>
      <c r="F52" s="75"/>
      <c r="G52" s="87" t="s">
        <v>198</v>
      </c>
      <c r="H52" s="75">
        <v>10</v>
      </c>
      <c r="I52" s="76">
        <v>1</v>
      </c>
      <c r="J52" s="76"/>
      <c r="K52" s="75">
        <v>1</v>
      </c>
      <c r="L52" s="76"/>
      <c r="M52" s="76"/>
      <c r="N52" s="76"/>
      <c r="O52" s="76">
        <v>1</v>
      </c>
      <c r="P52" s="76"/>
      <c r="Q52" s="79"/>
    </row>
    <row r="53" spans="1:17" ht="25.5">
      <c r="A53" s="84">
        <v>6</v>
      </c>
      <c r="B53" s="318"/>
      <c r="C53" s="321"/>
      <c r="D53" s="85" t="s">
        <v>199</v>
      </c>
      <c r="E53" s="88"/>
      <c r="F53" s="75"/>
      <c r="G53" s="87" t="s">
        <v>198</v>
      </c>
      <c r="H53" s="75">
        <v>10</v>
      </c>
      <c r="I53" s="76">
        <v>1</v>
      </c>
      <c r="J53" s="76"/>
      <c r="K53" s="75">
        <v>1</v>
      </c>
      <c r="L53" s="76"/>
      <c r="M53" s="76"/>
      <c r="N53" s="76"/>
      <c r="O53" s="76">
        <v>1</v>
      </c>
      <c r="P53" s="76"/>
      <c r="Q53" s="79"/>
    </row>
    <row r="54" spans="1:17" ht="25.5">
      <c r="A54" s="84">
        <v>7</v>
      </c>
      <c r="B54" s="318"/>
      <c r="C54" s="321"/>
      <c r="D54" s="85" t="s">
        <v>200</v>
      </c>
      <c r="E54" s="88"/>
      <c r="F54" s="75"/>
      <c r="G54" s="87" t="s">
        <v>198</v>
      </c>
      <c r="H54" s="75">
        <v>10</v>
      </c>
      <c r="I54" s="76">
        <v>1</v>
      </c>
      <c r="J54" s="76"/>
      <c r="K54" s="75">
        <v>1</v>
      </c>
      <c r="L54" s="76"/>
      <c r="M54" s="76"/>
      <c r="N54" s="76"/>
      <c r="O54" s="76">
        <v>1</v>
      </c>
      <c r="P54" s="76"/>
      <c r="Q54" s="79"/>
    </row>
    <row r="55" spans="1:17" ht="25.5">
      <c r="A55" s="84">
        <v>8</v>
      </c>
      <c r="B55" s="318"/>
      <c r="C55" s="321"/>
      <c r="D55" s="85" t="s">
        <v>201</v>
      </c>
      <c r="E55" s="88"/>
      <c r="F55" s="75"/>
      <c r="G55" s="87" t="s">
        <v>198</v>
      </c>
      <c r="H55" s="75">
        <v>10</v>
      </c>
      <c r="I55" s="76">
        <v>1</v>
      </c>
      <c r="J55" s="76"/>
      <c r="K55" s="75">
        <v>1</v>
      </c>
      <c r="L55" s="76"/>
      <c r="M55" s="76"/>
      <c r="N55" s="76"/>
      <c r="O55" s="76">
        <v>1</v>
      </c>
      <c r="P55" s="76"/>
      <c r="Q55" s="79"/>
    </row>
    <row r="56" spans="1:17" ht="25.5">
      <c r="A56" s="84">
        <v>9</v>
      </c>
      <c r="B56" s="318"/>
      <c r="C56" s="321"/>
      <c r="D56" s="85" t="s">
        <v>202</v>
      </c>
      <c r="E56" s="88"/>
      <c r="F56" s="75"/>
      <c r="G56" s="87" t="s">
        <v>198</v>
      </c>
      <c r="H56" s="75">
        <v>10</v>
      </c>
      <c r="I56" s="76">
        <v>1</v>
      </c>
      <c r="J56" s="76"/>
      <c r="K56" s="75"/>
      <c r="L56" s="76">
        <v>1</v>
      </c>
      <c r="M56" s="76"/>
      <c r="N56" s="76"/>
      <c r="O56" s="76">
        <v>1</v>
      </c>
      <c r="P56" s="76"/>
      <c r="Q56" s="79"/>
    </row>
    <row r="57" spans="1:17" ht="26.25" thickBot="1">
      <c r="A57" s="84">
        <v>10</v>
      </c>
      <c r="B57" s="318"/>
      <c r="C57" s="321"/>
      <c r="D57" s="85" t="s">
        <v>203</v>
      </c>
      <c r="E57" s="88"/>
      <c r="F57" s="75"/>
      <c r="G57" s="89" t="s">
        <v>198</v>
      </c>
      <c r="H57" s="75">
        <v>10</v>
      </c>
      <c r="I57" s="76">
        <v>1</v>
      </c>
      <c r="J57" s="76"/>
      <c r="K57" s="75">
        <v>1</v>
      </c>
      <c r="L57" s="76"/>
      <c r="M57" s="76"/>
      <c r="N57" s="76"/>
      <c r="O57" s="76">
        <v>1</v>
      </c>
      <c r="P57" s="76"/>
      <c r="Q57" s="79"/>
    </row>
    <row r="58" spans="1:17" ht="12.75">
      <c r="A58" s="314">
        <v>11</v>
      </c>
      <c r="B58" s="318"/>
      <c r="C58" s="328" t="s">
        <v>204</v>
      </c>
      <c r="D58" s="322" t="s">
        <v>205</v>
      </c>
      <c r="E58" s="90" t="s">
        <v>206</v>
      </c>
      <c r="F58" s="69">
        <v>10</v>
      </c>
      <c r="G58" s="91" t="s">
        <v>158</v>
      </c>
      <c r="H58" s="70">
        <v>0.4</v>
      </c>
      <c r="I58" s="325">
        <v>451</v>
      </c>
      <c r="J58" s="70"/>
      <c r="K58" s="69"/>
      <c r="L58" s="325">
        <v>447</v>
      </c>
      <c r="M58" s="70"/>
      <c r="N58" s="70"/>
      <c r="O58" s="70"/>
      <c r="P58" s="325">
        <v>446</v>
      </c>
      <c r="Q58" s="73"/>
    </row>
    <row r="59" spans="1:17" ht="12.75">
      <c r="A59" s="315"/>
      <c r="B59" s="318"/>
      <c r="C59" s="329"/>
      <c r="D59" s="323"/>
      <c r="E59" s="81" t="s">
        <v>207</v>
      </c>
      <c r="F59" s="75"/>
      <c r="G59" s="75" t="s">
        <v>158</v>
      </c>
      <c r="H59" s="75">
        <v>10</v>
      </c>
      <c r="I59" s="323"/>
      <c r="J59" s="76"/>
      <c r="K59" s="75"/>
      <c r="L59" s="323"/>
      <c r="M59" s="76"/>
      <c r="N59" s="76"/>
      <c r="O59" s="76">
        <v>1</v>
      </c>
      <c r="P59" s="323"/>
      <c r="Q59" s="82"/>
    </row>
    <row r="60" spans="1:17" ht="12.75">
      <c r="A60" s="315"/>
      <c r="B60" s="318"/>
      <c r="C60" s="329"/>
      <c r="D60" s="323"/>
      <c r="E60" s="80" t="s">
        <v>208</v>
      </c>
      <c r="F60" s="75">
        <v>10</v>
      </c>
      <c r="G60" s="75" t="s">
        <v>158</v>
      </c>
      <c r="H60" s="76">
        <v>0.4</v>
      </c>
      <c r="I60" s="323"/>
      <c r="J60" s="76"/>
      <c r="K60" s="75">
        <v>2</v>
      </c>
      <c r="L60" s="323"/>
      <c r="M60" s="76"/>
      <c r="N60" s="76"/>
      <c r="O60" s="76"/>
      <c r="P60" s="323"/>
      <c r="Q60" s="79"/>
    </row>
    <row r="61" spans="1:17" ht="12.75">
      <c r="A61" s="315"/>
      <c r="B61" s="318"/>
      <c r="C61" s="329"/>
      <c r="D61" s="323"/>
      <c r="E61" s="81" t="s">
        <v>209</v>
      </c>
      <c r="F61" s="75"/>
      <c r="G61" s="75" t="s">
        <v>158</v>
      </c>
      <c r="H61" s="75">
        <v>10</v>
      </c>
      <c r="I61" s="323"/>
      <c r="J61" s="76"/>
      <c r="K61" s="75"/>
      <c r="L61" s="323"/>
      <c r="M61" s="76"/>
      <c r="N61" s="76"/>
      <c r="O61" s="76">
        <v>1</v>
      </c>
      <c r="P61" s="323"/>
      <c r="Q61" s="82"/>
    </row>
    <row r="62" spans="1:17" ht="12.75">
      <c r="A62" s="315"/>
      <c r="B62" s="318"/>
      <c r="C62" s="329"/>
      <c r="D62" s="323"/>
      <c r="E62" s="81" t="s">
        <v>210</v>
      </c>
      <c r="F62" s="75"/>
      <c r="G62" s="75" t="s">
        <v>158</v>
      </c>
      <c r="H62" s="75">
        <v>10</v>
      </c>
      <c r="I62" s="323"/>
      <c r="J62" s="76"/>
      <c r="K62" s="75">
        <v>1</v>
      </c>
      <c r="L62" s="323"/>
      <c r="M62" s="76"/>
      <c r="N62" s="76"/>
      <c r="O62" s="76">
        <v>1</v>
      </c>
      <c r="P62" s="323"/>
      <c r="Q62" s="82"/>
    </row>
    <row r="63" spans="1:17" ht="25.5">
      <c r="A63" s="315"/>
      <c r="B63" s="318"/>
      <c r="C63" s="329"/>
      <c r="D63" s="323"/>
      <c r="E63" s="92" t="s">
        <v>211</v>
      </c>
      <c r="F63" s="75"/>
      <c r="G63" s="74" t="s">
        <v>158</v>
      </c>
      <c r="H63" s="74">
        <v>10</v>
      </c>
      <c r="I63" s="323"/>
      <c r="J63" s="76"/>
      <c r="K63" s="75">
        <v>1</v>
      </c>
      <c r="L63" s="323"/>
      <c r="M63" s="76"/>
      <c r="N63" s="76"/>
      <c r="O63" s="76">
        <v>1</v>
      </c>
      <c r="P63" s="323"/>
      <c r="Q63" s="82" t="s">
        <v>212</v>
      </c>
    </row>
    <row r="64" spans="1:17" ht="18" customHeight="1">
      <c r="A64" s="315"/>
      <c r="B64" s="318"/>
      <c r="C64" s="329"/>
      <c r="D64" s="323"/>
      <c r="E64" s="83" t="s">
        <v>232</v>
      </c>
      <c r="F64" s="75">
        <v>10</v>
      </c>
      <c r="G64" s="74" t="s">
        <v>158</v>
      </c>
      <c r="H64" s="74">
        <v>0.4</v>
      </c>
      <c r="I64" s="323"/>
      <c r="J64" s="76"/>
      <c r="K64" s="75"/>
      <c r="L64" s="323"/>
      <c r="M64" s="76"/>
      <c r="N64" s="76"/>
      <c r="O64" s="76"/>
      <c r="P64" s="323"/>
      <c r="Q64" s="82"/>
    </row>
    <row r="65" spans="1:17" ht="25.5">
      <c r="A65" s="315"/>
      <c r="B65" s="318"/>
      <c r="C65" s="329"/>
      <c r="D65" s="323"/>
      <c r="E65" s="92" t="s">
        <v>213</v>
      </c>
      <c r="F65" s="75"/>
      <c r="G65" s="74" t="s">
        <v>158</v>
      </c>
      <c r="H65" s="74">
        <v>10</v>
      </c>
      <c r="I65" s="323"/>
      <c r="J65" s="76"/>
      <c r="K65" s="75"/>
      <c r="L65" s="323"/>
      <c r="M65" s="76"/>
      <c r="N65" s="76"/>
      <c r="O65" s="76">
        <v>1</v>
      </c>
      <c r="P65" s="323"/>
      <c r="Q65" s="82" t="s">
        <v>212</v>
      </c>
    </row>
    <row r="66" spans="1:17" ht="12.75">
      <c r="A66" s="315"/>
      <c r="B66" s="318"/>
      <c r="C66" s="329"/>
      <c r="D66" s="323"/>
      <c r="E66" s="80" t="s">
        <v>214</v>
      </c>
      <c r="F66" s="75">
        <v>10</v>
      </c>
      <c r="G66" s="75" t="s">
        <v>158</v>
      </c>
      <c r="H66" s="76">
        <v>0.4</v>
      </c>
      <c r="I66" s="323"/>
      <c r="J66" s="76"/>
      <c r="K66" s="75"/>
      <c r="L66" s="323"/>
      <c r="M66" s="76"/>
      <c r="N66" s="76"/>
      <c r="O66" s="76"/>
      <c r="P66" s="323"/>
      <c r="Q66" s="79"/>
    </row>
    <row r="67" spans="1:17" ht="12.75">
      <c r="A67" s="315"/>
      <c r="B67" s="318"/>
      <c r="C67" s="329"/>
      <c r="D67" s="323"/>
      <c r="E67" s="80" t="s">
        <v>215</v>
      </c>
      <c r="F67" s="75">
        <v>10</v>
      </c>
      <c r="G67" s="75" t="s">
        <v>158</v>
      </c>
      <c r="H67" s="76">
        <v>0.4</v>
      </c>
      <c r="I67" s="323"/>
      <c r="J67" s="76"/>
      <c r="K67" s="75"/>
      <c r="L67" s="323"/>
      <c r="M67" s="76"/>
      <c r="N67" s="76"/>
      <c r="O67" s="76"/>
      <c r="P67" s="323"/>
      <c r="Q67" s="79"/>
    </row>
    <row r="68" spans="1:17" ht="12.75">
      <c r="A68" s="315"/>
      <c r="B68" s="318"/>
      <c r="C68" s="329"/>
      <c r="D68" s="323"/>
      <c r="E68" s="80" t="s">
        <v>216</v>
      </c>
      <c r="F68" s="75">
        <v>10</v>
      </c>
      <c r="G68" s="75" t="s">
        <v>158</v>
      </c>
      <c r="H68" s="76">
        <v>0.4</v>
      </c>
      <c r="I68" s="323"/>
      <c r="J68" s="76"/>
      <c r="K68" s="75"/>
      <c r="L68" s="323"/>
      <c r="M68" s="76"/>
      <c r="N68" s="76"/>
      <c r="O68" s="76"/>
      <c r="P68" s="323"/>
      <c r="Q68" s="79"/>
    </row>
    <row r="69" spans="1:17" ht="12.75">
      <c r="A69" s="316"/>
      <c r="B69" s="318"/>
      <c r="C69" s="329"/>
      <c r="D69" s="324"/>
      <c r="E69" s="80" t="s">
        <v>493</v>
      </c>
      <c r="F69" s="75">
        <v>10</v>
      </c>
      <c r="G69" s="75" t="s">
        <v>158</v>
      </c>
      <c r="H69" s="76">
        <v>0.4</v>
      </c>
      <c r="I69" s="324"/>
      <c r="J69" s="76"/>
      <c r="K69" s="75"/>
      <c r="L69" s="324"/>
      <c r="M69" s="76"/>
      <c r="N69" s="76"/>
      <c r="O69" s="76"/>
      <c r="P69" s="324"/>
      <c r="Q69" s="79"/>
    </row>
    <row r="70" spans="1:17" ht="12.75">
      <c r="A70" s="314">
        <v>12</v>
      </c>
      <c r="B70" s="318"/>
      <c r="C70" s="329"/>
      <c r="D70" s="326" t="s">
        <v>217</v>
      </c>
      <c r="E70" s="93" t="s">
        <v>218</v>
      </c>
      <c r="F70" s="75">
        <v>10</v>
      </c>
      <c r="G70" s="75" t="s">
        <v>158</v>
      </c>
      <c r="H70" s="76">
        <v>0.4</v>
      </c>
      <c r="I70" s="327">
        <v>311</v>
      </c>
      <c r="J70" s="76"/>
      <c r="K70" s="75"/>
      <c r="L70" s="327">
        <v>306</v>
      </c>
      <c r="M70" s="76"/>
      <c r="N70" s="76"/>
      <c r="O70" s="76"/>
      <c r="P70" s="327">
        <v>310</v>
      </c>
      <c r="Q70" s="79"/>
    </row>
    <row r="71" spans="1:17" ht="12.75">
      <c r="A71" s="315"/>
      <c r="B71" s="318"/>
      <c r="C71" s="329"/>
      <c r="D71" s="323"/>
      <c r="E71" s="93" t="s">
        <v>219</v>
      </c>
      <c r="F71" s="75">
        <v>10</v>
      </c>
      <c r="G71" s="75" t="s">
        <v>158</v>
      </c>
      <c r="H71" s="76">
        <v>0.4</v>
      </c>
      <c r="I71" s="323"/>
      <c r="J71" s="76"/>
      <c r="K71" s="75">
        <v>2</v>
      </c>
      <c r="L71" s="323"/>
      <c r="M71" s="76"/>
      <c r="N71" s="76"/>
      <c r="O71" s="76"/>
      <c r="P71" s="323"/>
      <c r="Q71" s="79"/>
    </row>
    <row r="72" spans="1:17" ht="12.75">
      <c r="A72" s="315"/>
      <c r="B72" s="318"/>
      <c r="C72" s="329"/>
      <c r="D72" s="323"/>
      <c r="E72" s="93" t="s">
        <v>220</v>
      </c>
      <c r="F72" s="75">
        <v>10</v>
      </c>
      <c r="G72" s="75" t="s">
        <v>158</v>
      </c>
      <c r="H72" s="76">
        <v>0.4</v>
      </c>
      <c r="I72" s="323"/>
      <c r="J72" s="76"/>
      <c r="K72" s="75"/>
      <c r="L72" s="323"/>
      <c r="M72" s="76"/>
      <c r="N72" s="76"/>
      <c r="O72" s="76"/>
      <c r="P72" s="323"/>
      <c r="Q72" s="79"/>
    </row>
    <row r="73" spans="1:17" ht="12.75">
      <c r="A73" s="315"/>
      <c r="B73" s="318"/>
      <c r="C73" s="329"/>
      <c r="D73" s="323"/>
      <c r="E73" s="93" t="s">
        <v>221</v>
      </c>
      <c r="F73" s="75">
        <v>10</v>
      </c>
      <c r="G73" s="75" t="s">
        <v>158</v>
      </c>
      <c r="H73" s="76">
        <v>0.4</v>
      </c>
      <c r="I73" s="323"/>
      <c r="J73" s="76"/>
      <c r="K73" s="75">
        <v>1</v>
      </c>
      <c r="L73" s="323"/>
      <c r="M73" s="76"/>
      <c r="N73" s="76"/>
      <c r="O73" s="76"/>
      <c r="P73" s="323"/>
      <c r="Q73" s="79"/>
    </row>
    <row r="74" spans="1:17" ht="12.75">
      <c r="A74" s="315"/>
      <c r="B74" s="318"/>
      <c r="C74" s="329"/>
      <c r="D74" s="323"/>
      <c r="E74" s="93" t="s">
        <v>222</v>
      </c>
      <c r="F74" s="75">
        <v>10</v>
      </c>
      <c r="G74" s="75" t="s">
        <v>158</v>
      </c>
      <c r="H74" s="76">
        <v>0.4</v>
      </c>
      <c r="I74" s="323"/>
      <c r="J74" s="76"/>
      <c r="K74" s="75">
        <v>1</v>
      </c>
      <c r="L74" s="323"/>
      <c r="M74" s="76"/>
      <c r="N74" s="76"/>
      <c r="O74" s="76"/>
      <c r="P74" s="323"/>
      <c r="Q74" s="79"/>
    </row>
    <row r="75" spans="1:17" ht="12.75">
      <c r="A75" s="315"/>
      <c r="B75" s="318"/>
      <c r="C75" s="329"/>
      <c r="D75" s="323"/>
      <c r="E75" s="93" t="s">
        <v>223</v>
      </c>
      <c r="F75" s="75">
        <v>10</v>
      </c>
      <c r="G75" s="75" t="s">
        <v>158</v>
      </c>
      <c r="H75" s="76">
        <v>0.4</v>
      </c>
      <c r="I75" s="323"/>
      <c r="J75" s="76"/>
      <c r="K75" s="75"/>
      <c r="L75" s="323"/>
      <c r="M75" s="76"/>
      <c r="N75" s="76"/>
      <c r="O75" s="76"/>
      <c r="P75" s="323"/>
      <c r="Q75" s="79"/>
    </row>
    <row r="76" spans="1:17" ht="12.75">
      <c r="A76" s="316"/>
      <c r="B76" s="318"/>
      <c r="C76" s="329"/>
      <c r="D76" s="324"/>
      <c r="E76" s="81" t="s">
        <v>224</v>
      </c>
      <c r="F76" s="75"/>
      <c r="G76" s="75" t="s">
        <v>158</v>
      </c>
      <c r="H76" s="75">
        <v>10</v>
      </c>
      <c r="I76" s="324"/>
      <c r="J76" s="76"/>
      <c r="K76" s="75">
        <v>1</v>
      </c>
      <c r="L76" s="324"/>
      <c r="M76" s="76"/>
      <c r="N76" s="76"/>
      <c r="O76" s="76">
        <v>1</v>
      </c>
      <c r="P76" s="324"/>
      <c r="Q76" s="82"/>
    </row>
    <row r="77" spans="1:17" ht="12.75">
      <c r="A77" s="314">
        <v>13</v>
      </c>
      <c r="B77" s="318"/>
      <c r="C77" s="329"/>
      <c r="D77" s="326" t="s">
        <v>225</v>
      </c>
      <c r="E77" s="80" t="s">
        <v>226</v>
      </c>
      <c r="F77" s="75">
        <v>10</v>
      </c>
      <c r="G77" s="75" t="s">
        <v>158</v>
      </c>
      <c r="H77" s="76">
        <v>0.4</v>
      </c>
      <c r="I77" s="327">
        <v>334</v>
      </c>
      <c r="J77" s="76"/>
      <c r="K77" s="75"/>
      <c r="L77" s="327">
        <v>330</v>
      </c>
      <c r="M77" s="76"/>
      <c r="N77" s="76"/>
      <c r="O77" s="76"/>
      <c r="P77" s="327">
        <v>329</v>
      </c>
      <c r="Q77" s="79"/>
    </row>
    <row r="78" spans="1:17" ht="12.75">
      <c r="A78" s="315"/>
      <c r="B78" s="318"/>
      <c r="C78" s="329"/>
      <c r="D78" s="323"/>
      <c r="E78" s="81" t="s">
        <v>227</v>
      </c>
      <c r="F78" s="75"/>
      <c r="G78" s="75" t="s">
        <v>158</v>
      </c>
      <c r="H78" s="75">
        <v>10</v>
      </c>
      <c r="I78" s="323"/>
      <c r="J78" s="76"/>
      <c r="K78" s="75"/>
      <c r="L78" s="323"/>
      <c r="M78" s="76"/>
      <c r="N78" s="76"/>
      <c r="O78" s="76">
        <v>1</v>
      </c>
      <c r="P78" s="323"/>
      <c r="Q78" s="82"/>
    </row>
    <row r="79" spans="1:17" ht="25.5">
      <c r="A79" s="315"/>
      <c r="B79" s="318"/>
      <c r="C79" s="329"/>
      <c r="D79" s="323"/>
      <c r="E79" s="92" t="s">
        <v>228</v>
      </c>
      <c r="F79" s="74"/>
      <c r="G79" s="74" t="s">
        <v>158</v>
      </c>
      <c r="H79" s="74">
        <v>10</v>
      </c>
      <c r="I79" s="323"/>
      <c r="J79" s="76"/>
      <c r="K79" s="74">
        <v>3</v>
      </c>
      <c r="L79" s="323"/>
      <c r="M79" s="76"/>
      <c r="N79" s="76"/>
      <c r="O79" s="94">
        <v>1</v>
      </c>
      <c r="P79" s="323"/>
      <c r="Q79" s="82" t="s">
        <v>212</v>
      </c>
    </row>
    <row r="80" spans="1:17" ht="12.75">
      <c r="A80" s="315"/>
      <c r="B80" s="318"/>
      <c r="C80" s="329"/>
      <c r="D80" s="323"/>
      <c r="E80" s="81" t="s">
        <v>229</v>
      </c>
      <c r="F80" s="75"/>
      <c r="G80" s="75" t="s">
        <v>158</v>
      </c>
      <c r="H80" s="76">
        <v>10</v>
      </c>
      <c r="I80" s="323"/>
      <c r="J80" s="76"/>
      <c r="K80" s="75"/>
      <c r="L80" s="323"/>
      <c r="M80" s="76"/>
      <c r="N80" s="76"/>
      <c r="O80" s="76">
        <v>1</v>
      </c>
      <c r="P80" s="323"/>
      <c r="Q80" s="82"/>
    </row>
    <row r="81" spans="1:17" ht="12.75">
      <c r="A81" s="315"/>
      <c r="B81" s="318"/>
      <c r="C81" s="329"/>
      <c r="D81" s="323"/>
      <c r="E81" s="95" t="s">
        <v>230</v>
      </c>
      <c r="F81" s="75"/>
      <c r="G81" s="75" t="s">
        <v>158</v>
      </c>
      <c r="H81" s="75">
        <v>10</v>
      </c>
      <c r="I81" s="323"/>
      <c r="J81" s="76"/>
      <c r="K81" s="75"/>
      <c r="L81" s="323"/>
      <c r="M81" s="76"/>
      <c r="N81" s="76"/>
      <c r="O81" s="76">
        <v>1</v>
      </c>
      <c r="P81" s="323"/>
      <c r="Q81" s="82"/>
    </row>
    <row r="82" spans="1:17" ht="25.5">
      <c r="A82" s="315"/>
      <c r="B82" s="318"/>
      <c r="C82" s="329"/>
      <c r="D82" s="323"/>
      <c r="E82" s="92" t="s">
        <v>231</v>
      </c>
      <c r="F82" s="75"/>
      <c r="G82" s="75" t="s">
        <v>158</v>
      </c>
      <c r="H82" s="74">
        <v>10</v>
      </c>
      <c r="I82" s="323"/>
      <c r="J82" s="76"/>
      <c r="K82" s="75">
        <v>1</v>
      </c>
      <c r="L82" s="323"/>
      <c r="M82" s="76"/>
      <c r="N82" s="76"/>
      <c r="O82" s="76">
        <v>1</v>
      </c>
      <c r="P82" s="323"/>
      <c r="Q82" s="82" t="s">
        <v>212</v>
      </c>
    </row>
    <row r="83" spans="1:17" ht="12.75">
      <c r="A83" s="316"/>
      <c r="B83" s="318"/>
      <c r="C83" s="329"/>
      <c r="D83" s="324"/>
      <c r="E83" s="80" t="s">
        <v>233</v>
      </c>
      <c r="F83" s="75">
        <v>10</v>
      </c>
      <c r="G83" s="75" t="s">
        <v>158</v>
      </c>
      <c r="H83" s="76">
        <v>0.4</v>
      </c>
      <c r="I83" s="324"/>
      <c r="J83" s="76"/>
      <c r="K83" s="75"/>
      <c r="L83" s="324"/>
      <c r="M83" s="76"/>
      <c r="N83" s="76"/>
      <c r="O83" s="76"/>
      <c r="P83" s="324"/>
      <c r="Q83" s="79"/>
    </row>
    <row r="84" spans="1:17" ht="12.75">
      <c r="A84" s="314">
        <v>14</v>
      </c>
      <c r="B84" s="318"/>
      <c r="C84" s="329"/>
      <c r="D84" s="326" t="s">
        <v>234</v>
      </c>
      <c r="E84" s="80" t="s">
        <v>235</v>
      </c>
      <c r="F84" s="75">
        <v>10</v>
      </c>
      <c r="G84" s="75" t="s">
        <v>158</v>
      </c>
      <c r="H84" s="76">
        <v>0.4</v>
      </c>
      <c r="I84" s="327">
        <v>232</v>
      </c>
      <c r="J84" s="76"/>
      <c r="K84" s="75"/>
      <c r="L84" s="327">
        <v>231</v>
      </c>
      <c r="M84" s="76"/>
      <c r="N84" s="76"/>
      <c r="O84" s="76"/>
      <c r="P84" s="327">
        <v>232</v>
      </c>
      <c r="Q84" s="79"/>
    </row>
    <row r="85" spans="1:17" ht="12.75">
      <c r="A85" s="315"/>
      <c r="B85" s="318"/>
      <c r="C85" s="329"/>
      <c r="D85" s="323"/>
      <c r="E85" s="80" t="s">
        <v>236</v>
      </c>
      <c r="F85" s="75">
        <v>10</v>
      </c>
      <c r="G85" s="75" t="s">
        <v>158</v>
      </c>
      <c r="H85" s="76">
        <v>0.4</v>
      </c>
      <c r="I85" s="323"/>
      <c r="J85" s="76"/>
      <c r="K85" s="75"/>
      <c r="L85" s="323"/>
      <c r="M85" s="76"/>
      <c r="N85" s="76"/>
      <c r="O85" s="76"/>
      <c r="P85" s="323"/>
      <c r="Q85" s="79"/>
    </row>
    <row r="86" spans="1:17" ht="12.75">
      <c r="A86" s="315"/>
      <c r="B86" s="318"/>
      <c r="C86" s="329"/>
      <c r="D86" s="323"/>
      <c r="E86" s="80" t="s">
        <v>237</v>
      </c>
      <c r="F86" s="75">
        <v>10</v>
      </c>
      <c r="G86" s="75" t="s">
        <v>158</v>
      </c>
      <c r="H86" s="76">
        <v>0.4</v>
      </c>
      <c r="I86" s="323"/>
      <c r="J86" s="76"/>
      <c r="K86" s="75"/>
      <c r="L86" s="323"/>
      <c r="M86" s="76"/>
      <c r="N86" s="76"/>
      <c r="O86" s="76"/>
      <c r="P86" s="323"/>
      <c r="Q86" s="79"/>
    </row>
    <row r="87" spans="1:17" ht="12.75">
      <c r="A87" s="316"/>
      <c r="B87" s="318"/>
      <c r="C87" s="329"/>
      <c r="D87" s="324"/>
      <c r="E87" s="80" t="s">
        <v>238</v>
      </c>
      <c r="F87" s="75">
        <v>10</v>
      </c>
      <c r="G87" s="75" t="s">
        <v>158</v>
      </c>
      <c r="H87" s="76">
        <v>0.4</v>
      </c>
      <c r="I87" s="324"/>
      <c r="J87" s="76"/>
      <c r="K87" s="75">
        <v>1</v>
      </c>
      <c r="L87" s="324"/>
      <c r="M87" s="76"/>
      <c r="N87" s="76"/>
      <c r="O87" s="76"/>
      <c r="P87" s="324"/>
      <c r="Q87" s="79"/>
    </row>
    <row r="88" spans="1:17" ht="12.75">
      <c r="A88" s="314">
        <v>15</v>
      </c>
      <c r="B88" s="318"/>
      <c r="C88" s="329"/>
      <c r="D88" s="326" t="s">
        <v>239</v>
      </c>
      <c r="E88" s="80" t="s">
        <v>240</v>
      </c>
      <c r="F88" s="75">
        <v>10</v>
      </c>
      <c r="G88" s="75" t="s">
        <v>158</v>
      </c>
      <c r="H88" s="76">
        <v>0.4</v>
      </c>
      <c r="I88" s="327">
        <v>69</v>
      </c>
      <c r="J88" s="76"/>
      <c r="K88" s="75"/>
      <c r="L88" s="327">
        <v>68</v>
      </c>
      <c r="M88" s="76"/>
      <c r="N88" s="76"/>
      <c r="O88" s="76"/>
      <c r="P88" s="327">
        <v>67</v>
      </c>
      <c r="Q88" s="79"/>
    </row>
    <row r="89" spans="1:17" ht="12.75">
      <c r="A89" s="315"/>
      <c r="B89" s="318"/>
      <c r="C89" s="329"/>
      <c r="D89" s="323"/>
      <c r="E89" s="81" t="s">
        <v>241</v>
      </c>
      <c r="F89" s="75"/>
      <c r="G89" s="75" t="s">
        <v>158</v>
      </c>
      <c r="H89" s="75">
        <v>10</v>
      </c>
      <c r="I89" s="323"/>
      <c r="J89" s="76"/>
      <c r="K89" s="75"/>
      <c r="L89" s="323"/>
      <c r="M89" s="76"/>
      <c r="N89" s="76"/>
      <c r="O89" s="76">
        <v>1</v>
      </c>
      <c r="P89" s="323"/>
      <c r="Q89" s="82"/>
    </row>
    <row r="90" spans="1:17" ht="12.75">
      <c r="A90" s="315"/>
      <c r="B90" s="318"/>
      <c r="C90" s="329"/>
      <c r="D90" s="323"/>
      <c r="E90" s="81" t="s">
        <v>242</v>
      </c>
      <c r="F90" s="75"/>
      <c r="G90" s="75" t="s">
        <v>158</v>
      </c>
      <c r="H90" s="75">
        <v>10</v>
      </c>
      <c r="I90" s="323"/>
      <c r="J90" s="76"/>
      <c r="K90" s="75"/>
      <c r="L90" s="323"/>
      <c r="M90" s="76"/>
      <c r="N90" s="76"/>
      <c r="O90" s="76">
        <v>1</v>
      </c>
      <c r="P90" s="323"/>
      <c r="Q90" s="82"/>
    </row>
    <row r="91" spans="1:17" ht="12.75">
      <c r="A91" s="316"/>
      <c r="B91" s="318"/>
      <c r="C91" s="329"/>
      <c r="D91" s="324"/>
      <c r="E91" s="80" t="s">
        <v>243</v>
      </c>
      <c r="F91" s="75">
        <v>10</v>
      </c>
      <c r="G91" s="75" t="s">
        <v>158</v>
      </c>
      <c r="H91" s="76">
        <v>0.4</v>
      </c>
      <c r="I91" s="324"/>
      <c r="J91" s="76"/>
      <c r="K91" s="75">
        <v>1</v>
      </c>
      <c r="L91" s="324"/>
      <c r="M91" s="76"/>
      <c r="N91" s="76"/>
      <c r="O91" s="76"/>
      <c r="P91" s="324"/>
      <c r="Q91" s="79"/>
    </row>
    <row r="92" spans="1:17" ht="12.75">
      <c r="A92" s="314">
        <v>16</v>
      </c>
      <c r="B92" s="318"/>
      <c r="C92" s="329"/>
      <c r="D92" s="326" t="s">
        <v>244</v>
      </c>
      <c r="E92" s="81" t="s">
        <v>245</v>
      </c>
      <c r="F92" s="75"/>
      <c r="G92" s="75" t="s">
        <v>158</v>
      </c>
      <c r="H92" s="75">
        <v>10</v>
      </c>
      <c r="I92" s="327">
        <v>647</v>
      </c>
      <c r="J92" s="76"/>
      <c r="K92" s="75"/>
      <c r="L92" s="327">
        <v>642</v>
      </c>
      <c r="M92" s="76"/>
      <c r="N92" s="76"/>
      <c r="O92" s="76">
        <v>1</v>
      </c>
      <c r="P92" s="327">
        <v>642</v>
      </c>
      <c r="Q92" s="82"/>
    </row>
    <row r="93" spans="1:17" ht="12.75">
      <c r="A93" s="315"/>
      <c r="B93" s="318"/>
      <c r="C93" s="329"/>
      <c r="D93" s="323"/>
      <c r="E93" s="80" t="s">
        <v>246</v>
      </c>
      <c r="F93" s="75">
        <v>10</v>
      </c>
      <c r="G93" s="75" t="s">
        <v>158</v>
      </c>
      <c r="H93" s="76">
        <v>0.4</v>
      </c>
      <c r="I93" s="323"/>
      <c r="J93" s="76"/>
      <c r="K93" s="75">
        <v>1</v>
      </c>
      <c r="L93" s="323"/>
      <c r="M93" s="76"/>
      <c r="N93" s="76"/>
      <c r="O93" s="76"/>
      <c r="P93" s="323"/>
      <c r="Q93" s="79"/>
    </row>
    <row r="94" spans="1:17" ht="25.5">
      <c r="A94" s="315"/>
      <c r="B94" s="318"/>
      <c r="C94" s="329"/>
      <c r="D94" s="323"/>
      <c r="E94" s="92" t="s">
        <v>247</v>
      </c>
      <c r="F94" s="75"/>
      <c r="G94" s="75" t="s">
        <v>158</v>
      </c>
      <c r="H94" s="74">
        <v>10</v>
      </c>
      <c r="I94" s="323"/>
      <c r="J94" s="76"/>
      <c r="K94" s="75">
        <v>1</v>
      </c>
      <c r="L94" s="323"/>
      <c r="M94" s="76"/>
      <c r="N94" s="76"/>
      <c r="O94" s="76">
        <v>1</v>
      </c>
      <c r="P94" s="323"/>
      <c r="Q94" s="82" t="s">
        <v>212</v>
      </c>
    </row>
    <row r="95" spans="1:17" ht="12.75">
      <c r="A95" s="315"/>
      <c r="B95" s="318"/>
      <c r="C95" s="329"/>
      <c r="D95" s="323"/>
      <c r="E95" s="81" t="s">
        <v>248</v>
      </c>
      <c r="F95" s="75"/>
      <c r="G95" s="75" t="s">
        <v>158</v>
      </c>
      <c r="H95" s="75">
        <v>10</v>
      </c>
      <c r="I95" s="323"/>
      <c r="J95" s="76"/>
      <c r="K95" s="75"/>
      <c r="L95" s="323"/>
      <c r="M95" s="76"/>
      <c r="N95" s="76"/>
      <c r="O95" s="76">
        <v>1</v>
      </c>
      <c r="P95" s="323"/>
      <c r="Q95" s="82"/>
    </row>
    <row r="96" spans="1:17" ht="12.75">
      <c r="A96" s="315"/>
      <c r="B96" s="318"/>
      <c r="C96" s="329"/>
      <c r="D96" s="323"/>
      <c r="E96" s="80" t="s">
        <v>249</v>
      </c>
      <c r="F96" s="75">
        <v>10</v>
      </c>
      <c r="G96" s="75" t="s">
        <v>158</v>
      </c>
      <c r="H96" s="76">
        <v>0.4</v>
      </c>
      <c r="I96" s="323"/>
      <c r="J96" s="76"/>
      <c r="K96" s="75"/>
      <c r="L96" s="323"/>
      <c r="M96" s="76"/>
      <c r="N96" s="76"/>
      <c r="O96" s="76"/>
      <c r="P96" s="323"/>
      <c r="Q96" s="79"/>
    </row>
    <row r="97" spans="1:17" ht="25.5">
      <c r="A97" s="315"/>
      <c r="B97" s="318"/>
      <c r="C97" s="329"/>
      <c r="D97" s="323"/>
      <c r="E97" s="92" t="s">
        <v>250</v>
      </c>
      <c r="F97" s="75"/>
      <c r="G97" s="75" t="s">
        <v>158</v>
      </c>
      <c r="H97" s="74">
        <v>10</v>
      </c>
      <c r="I97" s="323"/>
      <c r="J97" s="76"/>
      <c r="K97" s="75">
        <v>1</v>
      </c>
      <c r="L97" s="323"/>
      <c r="M97" s="76"/>
      <c r="N97" s="76"/>
      <c r="O97" s="76">
        <v>1</v>
      </c>
      <c r="P97" s="323"/>
      <c r="Q97" s="82" t="s">
        <v>212</v>
      </c>
    </row>
    <row r="98" spans="1:17" ht="12.75">
      <c r="A98" s="315"/>
      <c r="B98" s="318"/>
      <c r="C98" s="329"/>
      <c r="D98" s="323"/>
      <c r="E98" s="80" t="s">
        <v>251</v>
      </c>
      <c r="F98" s="75">
        <v>10</v>
      </c>
      <c r="G98" s="75" t="s">
        <v>158</v>
      </c>
      <c r="H98" s="76">
        <v>0.4</v>
      </c>
      <c r="I98" s="323"/>
      <c r="J98" s="76"/>
      <c r="K98" s="75">
        <v>2</v>
      </c>
      <c r="L98" s="323"/>
      <c r="M98" s="76"/>
      <c r="N98" s="76"/>
      <c r="O98" s="76"/>
      <c r="P98" s="323"/>
      <c r="Q98" s="79"/>
    </row>
    <row r="99" spans="1:17" ht="25.5">
      <c r="A99" s="316"/>
      <c r="B99" s="318"/>
      <c r="C99" s="329"/>
      <c r="D99" s="324"/>
      <c r="E99" s="92" t="s">
        <v>252</v>
      </c>
      <c r="G99" s="75" t="s">
        <v>158</v>
      </c>
      <c r="H99" s="74">
        <v>10</v>
      </c>
      <c r="I99" s="324"/>
      <c r="J99" s="76"/>
      <c r="K99" s="75"/>
      <c r="L99" s="324"/>
      <c r="M99" s="76"/>
      <c r="N99" s="76"/>
      <c r="O99" s="76">
        <v>1</v>
      </c>
      <c r="P99" s="324"/>
      <c r="Q99" s="82" t="s">
        <v>212</v>
      </c>
    </row>
    <row r="100" spans="1:17" ht="12.75">
      <c r="A100" s="314">
        <v>17</v>
      </c>
      <c r="B100" s="318"/>
      <c r="C100" s="329"/>
      <c r="D100" s="326" t="s">
        <v>253</v>
      </c>
      <c r="E100" s="80" t="s">
        <v>254</v>
      </c>
      <c r="F100" s="75">
        <v>10</v>
      </c>
      <c r="G100" s="75" t="s">
        <v>158</v>
      </c>
      <c r="H100" s="76">
        <v>0.4</v>
      </c>
      <c r="I100" s="327">
        <v>512</v>
      </c>
      <c r="J100" s="76"/>
      <c r="K100" s="75"/>
      <c r="L100" s="327">
        <v>508</v>
      </c>
      <c r="M100" s="76"/>
      <c r="N100" s="76"/>
      <c r="O100" s="76"/>
      <c r="P100" s="327">
        <v>510</v>
      </c>
      <c r="Q100" s="79"/>
    </row>
    <row r="101" spans="1:17" ht="12.75">
      <c r="A101" s="315"/>
      <c r="B101" s="318"/>
      <c r="C101" s="329"/>
      <c r="D101" s="323"/>
      <c r="E101" s="80" t="s">
        <v>255</v>
      </c>
      <c r="F101" s="75">
        <v>10</v>
      </c>
      <c r="G101" s="75" t="s">
        <v>158</v>
      </c>
      <c r="H101" s="76">
        <v>0.4</v>
      </c>
      <c r="I101" s="323"/>
      <c r="J101" s="76"/>
      <c r="K101" s="75"/>
      <c r="L101" s="323"/>
      <c r="M101" s="76"/>
      <c r="N101" s="76"/>
      <c r="O101" s="76"/>
      <c r="P101" s="323"/>
      <c r="Q101" s="79"/>
    </row>
    <row r="102" spans="1:17" ht="12.75">
      <c r="A102" s="315"/>
      <c r="B102" s="318"/>
      <c r="C102" s="329"/>
      <c r="D102" s="323"/>
      <c r="E102" s="81" t="s">
        <v>256</v>
      </c>
      <c r="F102" s="75"/>
      <c r="G102" s="75" t="s">
        <v>158</v>
      </c>
      <c r="H102" s="75">
        <v>10</v>
      </c>
      <c r="I102" s="323"/>
      <c r="J102" s="76"/>
      <c r="K102" s="75"/>
      <c r="L102" s="323"/>
      <c r="M102" s="76"/>
      <c r="N102" s="76"/>
      <c r="O102" s="76">
        <v>1</v>
      </c>
      <c r="P102" s="323"/>
      <c r="Q102" s="82"/>
    </row>
    <row r="103" spans="1:17" ht="12.75">
      <c r="A103" s="315"/>
      <c r="B103" s="318"/>
      <c r="C103" s="329"/>
      <c r="D103" s="323"/>
      <c r="E103" s="81" t="s">
        <v>257</v>
      </c>
      <c r="F103" s="75"/>
      <c r="G103" s="75" t="s">
        <v>158</v>
      </c>
      <c r="H103" s="75">
        <v>10</v>
      </c>
      <c r="I103" s="323"/>
      <c r="J103" s="76"/>
      <c r="K103" s="75"/>
      <c r="L103" s="323"/>
      <c r="M103" s="76"/>
      <c r="N103" s="76"/>
      <c r="O103" s="76">
        <v>1</v>
      </c>
      <c r="P103" s="323"/>
      <c r="Q103" s="82"/>
    </row>
    <row r="104" spans="1:17" ht="12.75">
      <c r="A104" s="315"/>
      <c r="B104" s="318"/>
      <c r="C104" s="329"/>
      <c r="D104" s="323"/>
      <c r="E104" s="80" t="s">
        <v>258</v>
      </c>
      <c r="F104" s="75">
        <v>10</v>
      </c>
      <c r="G104" s="75" t="s">
        <v>158</v>
      </c>
      <c r="H104" s="76">
        <v>0.4</v>
      </c>
      <c r="I104" s="323"/>
      <c r="J104" s="76"/>
      <c r="K104" s="75">
        <v>2</v>
      </c>
      <c r="L104" s="323"/>
      <c r="M104" s="76"/>
      <c r="N104" s="76"/>
      <c r="O104" s="76"/>
      <c r="P104" s="323"/>
      <c r="Q104" s="79"/>
    </row>
    <row r="105" spans="1:17" ht="12.75">
      <c r="A105" s="315"/>
      <c r="B105" s="318"/>
      <c r="C105" s="329"/>
      <c r="D105" s="323"/>
      <c r="E105" s="80" t="s">
        <v>259</v>
      </c>
      <c r="F105" s="75">
        <v>10</v>
      </c>
      <c r="G105" s="75" t="s">
        <v>158</v>
      </c>
      <c r="H105" s="76">
        <v>0.4</v>
      </c>
      <c r="I105" s="323"/>
      <c r="J105" s="76"/>
      <c r="K105" s="75"/>
      <c r="L105" s="323"/>
      <c r="M105" s="76"/>
      <c r="N105" s="76"/>
      <c r="O105" s="76"/>
      <c r="P105" s="323"/>
      <c r="Q105" s="79"/>
    </row>
    <row r="106" spans="1:17" ht="12.75">
      <c r="A106" s="315"/>
      <c r="B106" s="318"/>
      <c r="C106" s="329"/>
      <c r="D106" s="323"/>
      <c r="E106" s="80" t="s">
        <v>260</v>
      </c>
      <c r="F106" s="75">
        <v>10</v>
      </c>
      <c r="G106" s="75" t="s">
        <v>158</v>
      </c>
      <c r="H106" s="76">
        <v>0.4</v>
      </c>
      <c r="I106" s="323"/>
      <c r="J106" s="76"/>
      <c r="K106" s="75"/>
      <c r="L106" s="323"/>
      <c r="M106" s="76"/>
      <c r="N106" s="76"/>
      <c r="O106" s="76"/>
      <c r="P106" s="323"/>
      <c r="Q106" s="79"/>
    </row>
    <row r="107" spans="1:17" ht="12.75">
      <c r="A107" s="315"/>
      <c r="B107" s="318"/>
      <c r="C107" s="329"/>
      <c r="D107" s="323"/>
      <c r="E107" s="80" t="s">
        <v>261</v>
      </c>
      <c r="F107" s="75">
        <v>10</v>
      </c>
      <c r="G107" s="75" t="s">
        <v>158</v>
      </c>
      <c r="H107" s="76">
        <v>0.4</v>
      </c>
      <c r="I107" s="323"/>
      <c r="J107" s="76"/>
      <c r="K107" s="75">
        <v>2</v>
      </c>
      <c r="L107" s="323"/>
      <c r="M107" s="76"/>
      <c r="N107" s="76"/>
      <c r="O107" s="76"/>
      <c r="P107" s="323"/>
      <c r="Q107" s="79"/>
    </row>
    <row r="108" spans="1:17" ht="12.75">
      <c r="A108" s="315"/>
      <c r="B108" s="318"/>
      <c r="C108" s="329"/>
      <c r="D108" s="323"/>
      <c r="E108" s="80" t="s">
        <v>262</v>
      </c>
      <c r="F108" s="75">
        <v>10</v>
      </c>
      <c r="G108" s="75" t="s">
        <v>158</v>
      </c>
      <c r="H108" s="76">
        <v>0.4</v>
      </c>
      <c r="I108" s="323"/>
      <c r="J108" s="76"/>
      <c r="K108" s="75"/>
      <c r="L108" s="323"/>
      <c r="M108" s="76"/>
      <c r="N108" s="76"/>
      <c r="O108" s="76"/>
      <c r="P108" s="323"/>
      <c r="Q108" s="79"/>
    </row>
    <row r="109" spans="1:17" ht="12.75">
      <c r="A109" s="316"/>
      <c r="B109" s="318"/>
      <c r="C109" s="329"/>
      <c r="D109" s="324"/>
      <c r="E109" s="80" t="s">
        <v>263</v>
      </c>
      <c r="F109" s="75">
        <v>10</v>
      </c>
      <c r="G109" s="75" t="s">
        <v>158</v>
      </c>
      <c r="H109" s="76">
        <v>0.4</v>
      </c>
      <c r="I109" s="324"/>
      <c r="J109" s="76"/>
      <c r="K109" s="75"/>
      <c r="L109" s="324"/>
      <c r="M109" s="76"/>
      <c r="N109" s="76"/>
      <c r="O109" s="76"/>
      <c r="P109" s="324"/>
      <c r="Q109" s="79"/>
    </row>
    <row r="110" spans="1:17" ht="12.75">
      <c r="A110" s="314">
        <v>18</v>
      </c>
      <c r="B110" s="318"/>
      <c r="C110" s="329"/>
      <c r="D110" s="326" t="s">
        <v>264</v>
      </c>
      <c r="E110" s="80" t="s">
        <v>265</v>
      </c>
      <c r="F110" s="75">
        <v>10</v>
      </c>
      <c r="G110" s="75" t="s">
        <v>158</v>
      </c>
      <c r="H110" s="76">
        <v>0.4</v>
      </c>
      <c r="I110" s="327">
        <v>437</v>
      </c>
      <c r="J110" s="76"/>
      <c r="K110" s="75"/>
      <c r="L110" s="327">
        <v>436</v>
      </c>
      <c r="M110" s="76"/>
      <c r="N110" s="76"/>
      <c r="O110" s="76"/>
      <c r="P110" s="327">
        <v>436</v>
      </c>
      <c r="Q110" s="79"/>
    </row>
    <row r="111" spans="1:17" ht="12.75">
      <c r="A111" s="315"/>
      <c r="B111" s="318"/>
      <c r="C111" s="329"/>
      <c r="D111" s="323"/>
      <c r="E111" s="81" t="s">
        <v>266</v>
      </c>
      <c r="F111" s="75"/>
      <c r="G111" s="75" t="s">
        <v>158</v>
      </c>
      <c r="H111" s="75">
        <v>10</v>
      </c>
      <c r="I111" s="323"/>
      <c r="J111" s="76"/>
      <c r="K111" s="75"/>
      <c r="L111" s="323"/>
      <c r="M111" s="76"/>
      <c r="N111" s="76"/>
      <c r="O111" s="76">
        <v>1</v>
      </c>
      <c r="P111" s="323"/>
      <c r="Q111" s="82"/>
    </row>
    <row r="112" spans="1:17" ht="12.75">
      <c r="A112" s="315"/>
      <c r="B112" s="318"/>
      <c r="C112" s="329"/>
      <c r="D112" s="323"/>
      <c r="E112" s="80" t="s">
        <v>267</v>
      </c>
      <c r="F112" s="75">
        <v>10</v>
      </c>
      <c r="G112" s="75" t="s">
        <v>158</v>
      </c>
      <c r="H112" s="76">
        <v>0.4</v>
      </c>
      <c r="I112" s="323"/>
      <c r="J112" s="76"/>
      <c r="K112" s="75"/>
      <c r="L112" s="323"/>
      <c r="M112" s="76"/>
      <c r="N112" s="76"/>
      <c r="O112" s="76"/>
      <c r="P112" s="323"/>
      <c r="Q112" s="79"/>
    </row>
    <row r="113" spans="1:17" ht="12.75">
      <c r="A113" s="315"/>
      <c r="B113" s="318"/>
      <c r="C113" s="329"/>
      <c r="D113" s="323"/>
      <c r="E113" s="80" t="s">
        <v>268</v>
      </c>
      <c r="F113" s="75">
        <v>10</v>
      </c>
      <c r="G113" s="75" t="s">
        <v>158</v>
      </c>
      <c r="H113" s="76">
        <v>0.4</v>
      </c>
      <c r="I113" s="323"/>
      <c r="J113" s="76"/>
      <c r="K113" s="75"/>
      <c r="L113" s="323"/>
      <c r="M113" s="76"/>
      <c r="N113" s="76"/>
      <c r="O113" s="76"/>
      <c r="P113" s="323"/>
      <c r="Q113" s="79"/>
    </row>
    <row r="114" spans="1:17" ht="12.75">
      <c r="A114" s="315"/>
      <c r="B114" s="318"/>
      <c r="C114" s="329"/>
      <c r="D114" s="323"/>
      <c r="E114" s="80" t="s">
        <v>269</v>
      </c>
      <c r="F114" s="75">
        <v>10</v>
      </c>
      <c r="G114" s="75" t="s">
        <v>158</v>
      </c>
      <c r="H114" s="76">
        <v>0.4</v>
      </c>
      <c r="I114" s="323"/>
      <c r="J114" s="76"/>
      <c r="K114" s="75">
        <v>1</v>
      </c>
      <c r="L114" s="323"/>
      <c r="M114" s="76"/>
      <c r="N114" s="76"/>
      <c r="O114" s="76"/>
      <c r="P114" s="323"/>
      <c r="Q114" s="79"/>
    </row>
    <row r="115" spans="1:17" ht="12.75">
      <c r="A115" s="315"/>
      <c r="B115" s="318"/>
      <c r="C115" s="329"/>
      <c r="D115" s="323"/>
      <c r="E115" s="83" t="s">
        <v>494</v>
      </c>
      <c r="F115" s="75">
        <v>10</v>
      </c>
      <c r="G115" s="75" t="s">
        <v>158</v>
      </c>
      <c r="H115" s="76">
        <v>0.4</v>
      </c>
      <c r="I115" s="323"/>
      <c r="J115" s="76"/>
      <c r="K115" s="75"/>
      <c r="L115" s="323"/>
      <c r="M115" s="76"/>
      <c r="N115" s="76"/>
      <c r="O115" s="76"/>
      <c r="P115" s="323"/>
      <c r="Q115" s="79"/>
    </row>
    <row r="116" spans="1:17" ht="12.75">
      <c r="A116" s="315"/>
      <c r="B116" s="318"/>
      <c r="C116" s="329"/>
      <c r="D116" s="323"/>
      <c r="E116" s="80" t="s">
        <v>270</v>
      </c>
      <c r="F116" s="75">
        <v>10</v>
      </c>
      <c r="G116" s="75" t="s">
        <v>158</v>
      </c>
      <c r="H116" s="76">
        <v>0.4</v>
      </c>
      <c r="I116" s="323"/>
      <c r="J116" s="76"/>
      <c r="K116" s="75"/>
      <c r="L116" s="323"/>
      <c r="M116" s="76"/>
      <c r="N116" s="76"/>
      <c r="O116" s="76"/>
      <c r="P116" s="323"/>
      <c r="Q116" s="79"/>
    </row>
    <row r="117" spans="1:17" ht="12.75">
      <c r="A117" s="315"/>
      <c r="B117" s="318"/>
      <c r="C117" s="329"/>
      <c r="D117" s="323"/>
      <c r="E117" s="80" t="s">
        <v>271</v>
      </c>
      <c r="F117" s="75">
        <v>10</v>
      </c>
      <c r="G117" s="75" t="s">
        <v>158</v>
      </c>
      <c r="H117" s="76">
        <v>0.4</v>
      </c>
      <c r="I117" s="323"/>
      <c r="J117" s="76"/>
      <c r="K117" s="75"/>
      <c r="L117" s="323"/>
      <c r="M117" s="76"/>
      <c r="N117" s="76"/>
      <c r="O117" s="76"/>
      <c r="P117" s="323"/>
      <c r="Q117" s="79"/>
    </row>
    <row r="118" spans="1:17" ht="12.75">
      <c r="A118" s="315"/>
      <c r="B118" s="318"/>
      <c r="C118" s="329"/>
      <c r="D118" s="323"/>
      <c r="E118" s="80" t="s">
        <v>272</v>
      </c>
      <c r="F118" s="75">
        <v>10</v>
      </c>
      <c r="G118" s="75" t="s">
        <v>158</v>
      </c>
      <c r="H118" s="76">
        <v>0.4</v>
      </c>
      <c r="I118" s="323"/>
      <c r="J118" s="76"/>
      <c r="K118" s="75"/>
      <c r="L118" s="323"/>
      <c r="M118" s="76"/>
      <c r="N118" s="76"/>
      <c r="O118" s="76"/>
      <c r="P118" s="323"/>
      <c r="Q118" s="79"/>
    </row>
    <row r="119" spans="1:17" ht="12.75">
      <c r="A119" s="315"/>
      <c r="B119" s="318"/>
      <c r="C119" s="329"/>
      <c r="D119" s="323"/>
      <c r="E119" s="80" t="s">
        <v>273</v>
      </c>
      <c r="F119" s="75">
        <v>10</v>
      </c>
      <c r="G119" s="75" t="s">
        <v>158</v>
      </c>
      <c r="H119" s="76">
        <v>0.4</v>
      </c>
      <c r="I119" s="323"/>
      <c r="J119" s="76"/>
      <c r="K119" s="75"/>
      <c r="L119" s="323"/>
      <c r="M119" s="76"/>
      <c r="N119" s="76"/>
      <c r="O119" s="76"/>
      <c r="P119" s="323"/>
      <c r="Q119" s="79"/>
    </row>
    <row r="120" spans="1:17" ht="12.75">
      <c r="A120" s="315"/>
      <c r="B120" s="318"/>
      <c r="C120" s="329"/>
      <c r="D120" s="323"/>
      <c r="E120" s="80" t="s">
        <v>274</v>
      </c>
      <c r="F120" s="75">
        <v>10</v>
      </c>
      <c r="G120" s="75" t="s">
        <v>158</v>
      </c>
      <c r="H120" s="76">
        <v>0.4</v>
      </c>
      <c r="I120" s="323"/>
      <c r="J120" s="76"/>
      <c r="K120" s="75"/>
      <c r="L120" s="323"/>
      <c r="M120" s="76"/>
      <c r="N120" s="76"/>
      <c r="O120" s="76"/>
      <c r="P120" s="323"/>
      <c r="Q120" s="79"/>
    </row>
    <row r="121" spans="1:17" ht="12.75">
      <c r="A121" s="316"/>
      <c r="B121" s="318"/>
      <c r="C121" s="329"/>
      <c r="D121" s="324"/>
      <c r="E121" s="80" t="s">
        <v>275</v>
      </c>
      <c r="F121" s="75">
        <v>10</v>
      </c>
      <c r="G121" s="75" t="s">
        <v>158</v>
      </c>
      <c r="H121" s="76">
        <v>0.4</v>
      </c>
      <c r="I121" s="324"/>
      <c r="J121" s="76"/>
      <c r="K121" s="75"/>
      <c r="L121" s="324"/>
      <c r="M121" s="76"/>
      <c r="N121" s="76"/>
      <c r="O121" s="76"/>
      <c r="P121" s="324"/>
      <c r="Q121" s="79"/>
    </row>
    <row r="122" spans="1:17" ht="12.75">
      <c r="A122" s="314">
        <v>19</v>
      </c>
      <c r="B122" s="318"/>
      <c r="C122" s="329"/>
      <c r="D122" s="326" t="s">
        <v>276</v>
      </c>
      <c r="E122" s="81" t="s">
        <v>277</v>
      </c>
      <c r="F122" s="75"/>
      <c r="G122" s="75" t="s">
        <v>158</v>
      </c>
      <c r="H122" s="74">
        <v>10</v>
      </c>
      <c r="I122" s="327">
        <v>334</v>
      </c>
      <c r="J122" s="76"/>
      <c r="K122" s="75"/>
      <c r="L122" s="327">
        <v>329</v>
      </c>
      <c r="M122" s="76"/>
      <c r="N122" s="76"/>
      <c r="O122" s="76">
        <v>1</v>
      </c>
      <c r="P122" s="327">
        <v>326</v>
      </c>
      <c r="Q122" s="82"/>
    </row>
    <row r="123" spans="1:17" ht="12.75">
      <c r="A123" s="315"/>
      <c r="B123" s="318"/>
      <c r="C123" s="329"/>
      <c r="D123" s="323"/>
      <c r="E123" s="80" t="s">
        <v>278</v>
      </c>
      <c r="F123" s="75">
        <v>10</v>
      </c>
      <c r="G123" s="75" t="s">
        <v>158</v>
      </c>
      <c r="H123" s="76">
        <v>0.4</v>
      </c>
      <c r="I123" s="323"/>
      <c r="J123" s="76"/>
      <c r="K123" s="75"/>
      <c r="L123" s="323"/>
      <c r="M123" s="76"/>
      <c r="N123" s="76"/>
      <c r="O123" s="76"/>
      <c r="P123" s="323"/>
      <c r="Q123" s="79"/>
    </row>
    <row r="124" spans="1:17" ht="12.75">
      <c r="A124" s="315"/>
      <c r="B124" s="318"/>
      <c r="C124" s="329"/>
      <c r="D124" s="323"/>
      <c r="E124" s="80" t="s">
        <v>279</v>
      </c>
      <c r="F124" s="75">
        <v>10</v>
      </c>
      <c r="G124" s="75" t="s">
        <v>158</v>
      </c>
      <c r="H124" s="76">
        <v>0.4</v>
      </c>
      <c r="I124" s="323"/>
      <c r="J124" s="76"/>
      <c r="K124" s="75"/>
      <c r="L124" s="323"/>
      <c r="M124" s="76"/>
      <c r="N124" s="76"/>
      <c r="O124" s="76"/>
      <c r="P124" s="323"/>
      <c r="Q124" s="79"/>
    </row>
    <row r="125" spans="1:17" ht="12.75">
      <c r="A125" s="315"/>
      <c r="B125" s="318"/>
      <c r="C125" s="329"/>
      <c r="D125" s="323"/>
      <c r="E125" s="81" t="s">
        <v>280</v>
      </c>
      <c r="F125" s="75"/>
      <c r="G125" s="75" t="s">
        <v>158</v>
      </c>
      <c r="H125" s="74">
        <v>10</v>
      </c>
      <c r="I125" s="323"/>
      <c r="J125" s="76"/>
      <c r="K125" s="75"/>
      <c r="L125" s="323"/>
      <c r="M125" s="76"/>
      <c r="N125" s="76"/>
      <c r="O125" s="76">
        <v>1</v>
      </c>
      <c r="P125" s="323"/>
      <c r="Q125" s="82"/>
    </row>
    <row r="126" spans="1:17" ht="12.75">
      <c r="A126" s="315"/>
      <c r="B126" s="318"/>
      <c r="C126" s="329"/>
      <c r="D126" s="323"/>
      <c r="E126" s="80" t="s">
        <v>281</v>
      </c>
      <c r="F126" s="75">
        <v>10</v>
      </c>
      <c r="G126" s="75" t="s">
        <v>158</v>
      </c>
      <c r="H126" s="76">
        <v>0.4</v>
      </c>
      <c r="I126" s="323"/>
      <c r="J126" s="76"/>
      <c r="K126" s="75"/>
      <c r="L126" s="323"/>
      <c r="M126" s="76"/>
      <c r="N126" s="76"/>
      <c r="O126" s="76"/>
      <c r="P126" s="323"/>
      <c r="Q126" s="79"/>
    </row>
    <row r="127" spans="1:17" ht="12.75">
      <c r="A127" s="315"/>
      <c r="B127" s="318"/>
      <c r="C127" s="329"/>
      <c r="D127" s="323"/>
      <c r="E127" s="80" t="s">
        <v>282</v>
      </c>
      <c r="F127" s="75">
        <v>10</v>
      </c>
      <c r="G127" s="75" t="s">
        <v>158</v>
      </c>
      <c r="H127" s="76">
        <v>0.4</v>
      </c>
      <c r="I127" s="323"/>
      <c r="J127" s="76"/>
      <c r="K127" s="75">
        <v>1</v>
      </c>
      <c r="L127" s="323"/>
      <c r="M127" s="76"/>
      <c r="N127" s="76"/>
      <c r="O127" s="76"/>
      <c r="P127" s="323"/>
      <c r="Q127" s="79"/>
    </row>
    <row r="128" spans="1:17" ht="12.75">
      <c r="A128" s="315"/>
      <c r="B128" s="318"/>
      <c r="C128" s="329"/>
      <c r="D128" s="323"/>
      <c r="E128" s="83" t="s">
        <v>230</v>
      </c>
      <c r="F128" s="75">
        <v>10</v>
      </c>
      <c r="G128" s="75" t="s">
        <v>158</v>
      </c>
      <c r="H128" s="76">
        <v>0.4</v>
      </c>
      <c r="I128" s="323"/>
      <c r="J128" s="76"/>
      <c r="K128" s="75">
        <v>2</v>
      </c>
      <c r="L128" s="323"/>
      <c r="M128" s="76"/>
      <c r="N128" s="76"/>
      <c r="O128" s="76"/>
      <c r="P128" s="323"/>
      <c r="Q128" s="79"/>
    </row>
    <row r="129" spans="1:17" ht="12.75">
      <c r="A129" s="315"/>
      <c r="B129" s="318"/>
      <c r="C129" s="329"/>
      <c r="D129" s="323"/>
      <c r="E129" s="81" t="s">
        <v>283</v>
      </c>
      <c r="F129" s="75"/>
      <c r="G129" s="75" t="s">
        <v>158</v>
      </c>
      <c r="H129" s="74">
        <v>10</v>
      </c>
      <c r="I129" s="323"/>
      <c r="J129" s="76"/>
      <c r="K129" s="75"/>
      <c r="L129" s="323"/>
      <c r="M129" s="76"/>
      <c r="N129" s="76"/>
      <c r="O129" s="76">
        <v>1</v>
      </c>
      <c r="P129" s="323"/>
      <c r="Q129" s="82"/>
    </row>
    <row r="130" spans="1:17" ht="12.75">
      <c r="A130" s="315"/>
      <c r="B130" s="318"/>
      <c r="C130" s="329"/>
      <c r="D130" s="323"/>
      <c r="E130" s="81" t="s">
        <v>284</v>
      </c>
      <c r="F130" s="75"/>
      <c r="G130" s="75" t="s">
        <v>158</v>
      </c>
      <c r="H130" s="75">
        <v>10</v>
      </c>
      <c r="I130" s="323"/>
      <c r="J130" s="76"/>
      <c r="K130" s="75"/>
      <c r="L130" s="323"/>
      <c r="M130" s="76"/>
      <c r="N130" s="76"/>
      <c r="O130" s="76">
        <v>1</v>
      </c>
      <c r="P130" s="323"/>
      <c r="Q130" s="82"/>
    </row>
    <row r="131" spans="1:17" ht="12.75">
      <c r="A131" s="315"/>
      <c r="B131" s="318"/>
      <c r="C131" s="329"/>
      <c r="D131" s="323"/>
      <c r="E131" s="80" t="s">
        <v>285</v>
      </c>
      <c r="F131" s="75">
        <v>10</v>
      </c>
      <c r="G131" s="75" t="s">
        <v>158</v>
      </c>
      <c r="H131" s="76">
        <v>0.4</v>
      </c>
      <c r="I131" s="323"/>
      <c r="J131" s="76"/>
      <c r="K131" s="75"/>
      <c r="L131" s="323"/>
      <c r="M131" s="76"/>
      <c r="N131" s="76"/>
      <c r="O131" s="76"/>
      <c r="P131" s="323"/>
      <c r="Q131" s="79"/>
    </row>
    <row r="132" spans="1:17" ht="12.75">
      <c r="A132" s="315"/>
      <c r="B132" s="318"/>
      <c r="C132" s="329"/>
      <c r="D132" s="323"/>
      <c r="E132" s="80" t="s">
        <v>286</v>
      </c>
      <c r="F132" s="75">
        <v>10</v>
      </c>
      <c r="G132" s="75" t="s">
        <v>158</v>
      </c>
      <c r="H132" s="76">
        <v>0.4</v>
      </c>
      <c r="I132" s="323"/>
      <c r="J132" s="76"/>
      <c r="K132" s="75"/>
      <c r="L132" s="323"/>
      <c r="M132" s="76"/>
      <c r="N132" s="76"/>
      <c r="O132" s="76"/>
      <c r="P132" s="323"/>
      <c r="Q132" s="79"/>
    </row>
    <row r="133" spans="1:17" ht="12.75">
      <c r="A133" s="315"/>
      <c r="B133" s="318"/>
      <c r="C133" s="329"/>
      <c r="D133" s="323"/>
      <c r="E133" s="80" t="s">
        <v>287</v>
      </c>
      <c r="F133" s="75">
        <v>10</v>
      </c>
      <c r="G133" s="75" t="s">
        <v>158</v>
      </c>
      <c r="H133" s="76">
        <v>0.4</v>
      </c>
      <c r="I133" s="323"/>
      <c r="J133" s="76"/>
      <c r="K133" s="75"/>
      <c r="L133" s="323"/>
      <c r="M133" s="76"/>
      <c r="N133" s="76"/>
      <c r="O133" s="76"/>
      <c r="P133" s="323"/>
      <c r="Q133" s="79"/>
    </row>
    <row r="134" spans="1:17" ht="12.75">
      <c r="A134" s="315"/>
      <c r="B134" s="318"/>
      <c r="C134" s="329"/>
      <c r="D134" s="323"/>
      <c r="E134" s="80" t="s">
        <v>288</v>
      </c>
      <c r="F134" s="75">
        <v>10</v>
      </c>
      <c r="G134" s="75" t="s">
        <v>158</v>
      </c>
      <c r="H134" s="76">
        <v>0.4</v>
      </c>
      <c r="I134" s="323"/>
      <c r="J134" s="76"/>
      <c r="K134" s="75">
        <v>1</v>
      </c>
      <c r="L134" s="323"/>
      <c r="M134" s="76"/>
      <c r="N134" s="76"/>
      <c r="O134" s="76"/>
      <c r="P134" s="323"/>
      <c r="Q134" s="79"/>
    </row>
    <row r="135" spans="1:17" ht="12.75">
      <c r="A135" s="315"/>
      <c r="B135" s="318"/>
      <c r="C135" s="329"/>
      <c r="D135" s="323"/>
      <c r="E135" s="80" t="s">
        <v>289</v>
      </c>
      <c r="F135" s="75">
        <v>10</v>
      </c>
      <c r="G135" s="75" t="s">
        <v>158</v>
      </c>
      <c r="H135" s="76">
        <v>0.4</v>
      </c>
      <c r="I135" s="323"/>
      <c r="J135" s="76"/>
      <c r="K135" s="75"/>
      <c r="L135" s="323"/>
      <c r="M135" s="76"/>
      <c r="N135" s="76"/>
      <c r="O135" s="76"/>
      <c r="P135" s="323"/>
      <c r="Q135" s="79"/>
    </row>
    <row r="136" spans="1:17" ht="12.75">
      <c r="A136" s="315"/>
      <c r="B136" s="318"/>
      <c r="C136" s="329"/>
      <c r="D136" s="323"/>
      <c r="E136" s="80" t="s">
        <v>290</v>
      </c>
      <c r="F136" s="75">
        <v>10</v>
      </c>
      <c r="G136" s="75" t="s">
        <v>158</v>
      </c>
      <c r="H136" s="76">
        <v>0.4</v>
      </c>
      <c r="I136" s="323"/>
      <c r="J136" s="76"/>
      <c r="K136" s="75"/>
      <c r="L136" s="323"/>
      <c r="M136" s="76"/>
      <c r="N136" s="76"/>
      <c r="O136" s="76"/>
      <c r="P136" s="323"/>
      <c r="Q136" s="79"/>
    </row>
    <row r="137" spans="1:17" ht="12.75">
      <c r="A137" s="315"/>
      <c r="B137" s="318"/>
      <c r="C137" s="329"/>
      <c r="D137" s="323"/>
      <c r="E137" s="81" t="s">
        <v>291</v>
      </c>
      <c r="F137" s="75"/>
      <c r="G137" s="75" t="s">
        <v>158</v>
      </c>
      <c r="H137" s="75">
        <v>10</v>
      </c>
      <c r="I137" s="323"/>
      <c r="J137" s="76"/>
      <c r="K137" s="75"/>
      <c r="L137" s="323"/>
      <c r="M137" s="76"/>
      <c r="N137" s="76"/>
      <c r="O137" s="76">
        <v>1</v>
      </c>
      <c r="P137" s="323"/>
      <c r="Q137" s="82"/>
    </row>
    <row r="138" spans="1:17" ht="12.75">
      <c r="A138" s="315"/>
      <c r="B138" s="318"/>
      <c r="C138" s="329"/>
      <c r="D138" s="323"/>
      <c r="E138" s="81" t="s">
        <v>292</v>
      </c>
      <c r="F138" s="75"/>
      <c r="G138" s="75" t="s">
        <v>158</v>
      </c>
      <c r="H138" s="75">
        <v>10</v>
      </c>
      <c r="I138" s="323"/>
      <c r="J138" s="76"/>
      <c r="K138" s="75"/>
      <c r="L138" s="323"/>
      <c r="M138" s="76"/>
      <c r="N138" s="76"/>
      <c r="O138" s="76">
        <v>1</v>
      </c>
      <c r="P138" s="323"/>
      <c r="Q138" s="79"/>
    </row>
    <row r="139" spans="1:17" ht="12.75">
      <c r="A139" s="315"/>
      <c r="B139" s="318"/>
      <c r="C139" s="329"/>
      <c r="D139" s="323"/>
      <c r="E139" s="81" t="s">
        <v>293</v>
      </c>
      <c r="F139" s="75"/>
      <c r="G139" s="75" t="s">
        <v>158</v>
      </c>
      <c r="H139" s="75">
        <v>10</v>
      </c>
      <c r="I139" s="323"/>
      <c r="J139" s="76"/>
      <c r="K139" s="75"/>
      <c r="L139" s="323"/>
      <c r="M139" s="76"/>
      <c r="N139" s="76"/>
      <c r="O139" s="76">
        <v>1</v>
      </c>
      <c r="P139" s="323"/>
      <c r="Q139" s="82"/>
    </row>
    <row r="140" spans="1:17" ht="12.75">
      <c r="A140" s="315"/>
      <c r="B140" s="318"/>
      <c r="C140" s="329"/>
      <c r="D140" s="323"/>
      <c r="E140" s="80" t="s">
        <v>294</v>
      </c>
      <c r="F140" s="75">
        <v>10</v>
      </c>
      <c r="G140" s="75" t="s">
        <v>158</v>
      </c>
      <c r="H140" s="76">
        <v>0.4</v>
      </c>
      <c r="I140" s="323"/>
      <c r="J140" s="76"/>
      <c r="K140" s="75">
        <v>1</v>
      </c>
      <c r="L140" s="323"/>
      <c r="M140" s="76"/>
      <c r="N140" s="76"/>
      <c r="O140" s="76"/>
      <c r="P140" s="323"/>
      <c r="Q140" s="79"/>
    </row>
    <row r="141" spans="1:17" ht="12.75">
      <c r="A141" s="315"/>
      <c r="B141" s="318"/>
      <c r="C141" s="329"/>
      <c r="D141" s="323"/>
      <c r="E141" s="81" t="s">
        <v>295</v>
      </c>
      <c r="F141" s="75"/>
      <c r="G141" s="75" t="s">
        <v>158</v>
      </c>
      <c r="H141" s="75">
        <v>10</v>
      </c>
      <c r="I141" s="323"/>
      <c r="J141" s="76"/>
      <c r="K141" s="75"/>
      <c r="L141" s="323"/>
      <c r="M141" s="76"/>
      <c r="N141" s="76"/>
      <c r="O141" s="76">
        <v>1</v>
      </c>
      <c r="P141" s="323"/>
      <c r="Q141" s="82"/>
    </row>
    <row r="142" spans="1:17" ht="12.75">
      <c r="A142" s="315"/>
      <c r="B142" s="318"/>
      <c r="C142" s="329"/>
      <c r="D142" s="323"/>
      <c r="E142" s="80" t="s">
        <v>296</v>
      </c>
      <c r="F142" s="75">
        <v>10</v>
      </c>
      <c r="G142" s="75" t="s">
        <v>158</v>
      </c>
      <c r="H142" s="76">
        <v>0.4</v>
      </c>
      <c r="I142" s="323"/>
      <c r="J142" s="76"/>
      <c r="K142" s="75"/>
      <c r="L142" s="323"/>
      <c r="M142" s="76"/>
      <c r="N142" s="76"/>
      <c r="O142" s="76"/>
      <c r="P142" s="323"/>
      <c r="Q142" s="79"/>
    </row>
    <row r="143" spans="1:17" ht="12.75">
      <c r="A143" s="316"/>
      <c r="B143" s="318"/>
      <c r="C143" s="329"/>
      <c r="D143" s="324"/>
      <c r="E143" s="80" t="s">
        <v>297</v>
      </c>
      <c r="F143" s="75">
        <v>10</v>
      </c>
      <c r="G143" s="75" t="s">
        <v>158</v>
      </c>
      <c r="H143" s="76">
        <v>0.4</v>
      </c>
      <c r="I143" s="324"/>
      <c r="J143" s="76"/>
      <c r="K143" s="75"/>
      <c r="L143" s="324"/>
      <c r="M143" s="76"/>
      <c r="N143" s="76"/>
      <c r="O143" s="76"/>
      <c r="P143" s="324"/>
      <c r="Q143" s="79"/>
    </row>
    <row r="144" spans="1:17" ht="12.75">
      <c r="A144" s="314">
        <v>20</v>
      </c>
      <c r="B144" s="318"/>
      <c r="C144" s="329"/>
      <c r="D144" s="326" t="s">
        <v>298</v>
      </c>
      <c r="E144" s="83" t="s">
        <v>299</v>
      </c>
      <c r="F144" s="75">
        <v>10</v>
      </c>
      <c r="G144" s="75" t="s">
        <v>158</v>
      </c>
      <c r="H144" s="76">
        <v>0.4</v>
      </c>
      <c r="I144" s="327">
        <v>370</v>
      </c>
      <c r="J144" s="76"/>
      <c r="K144" s="75"/>
      <c r="L144" s="327">
        <v>369</v>
      </c>
      <c r="M144" s="76"/>
      <c r="N144" s="76"/>
      <c r="O144" s="76"/>
      <c r="P144" s="327">
        <v>370</v>
      </c>
      <c r="Q144" s="79"/>
    </row>
    <row r="145" spans="1:17" ht="12.75">
      <c r="A145" s="315"/>
      <c r="B145" s="318"/>
      <c r="C145" s="329"/>
      <c r="D145" s="323"/>
      <c r="E145" s="80" t="s">
        <v>300</v>
      </c>
      <c r="F145" s="75">
        <v>10</v>
      </c>
      <c r="G145" s="75" t="s">
        <v>158</v>
      </c>
      <c r="H145" s="76">
        <v>0.4</v>
      </c>
      <c r="I145" s="323"/>
      <c r="J145" s="76"/>
      <c r="K145" s="75"/>
      <c r="L145" s="323"/>
      <c r="M145" s="76"/>
      <c r="N145" s="76"/>
      <c r="O145" s="76"/>
      <c r="P145" s="323"/>
      <c r="Q145" s="79"/>
    </row>
    <row r="146" spans="1:17" ht="12.75">
      <c r="A146" s="315"/>
      <c r="B146" s="318"/>
      <c r="C146" s="329"/>
      <c r="D146" s="323"/>
      <c r="E146" s="80" t="s">
        <v>301</v>
      </c>
      <c r="F146" s="75">
        <v>10</v>
      </c>
      <c r="G146" s="75" t="s">
        <v>158</v>
      </c>
      <c r="H146" s="76">
        <v>0.4</v>
      </c>
      <c r="I146" s="323"/>
      <c r="J146" s="76"/>
      <c r="K146" s="75">
        <v>1</v>
      </c>
      <c r="L146" s="323"/>
      <c r="M146" s="76"/>
      <c r="N146" s="76"/>
      <c r="O146" s="76"/>
      <c r="P146" s="323"/>
      <c r="Q146" s="79"/>
    </row>
    <row r="147" spans="1:17" ht="12.75">
      <c r="A147" s="316"/>
      <c r="B147" s="318"/>
      <c r="C147" s="329"/>
      <c r="D147" s="324"/>
      <c r="E147" s="83" t="s">
        <v>302</v>
      </c>
      <c r="F147" s="75">
        <v>10</v>
      </c>
      <c r="G147" s="75" t="s">
        <v>158</v>
      </c>
      <c r="H147" s="76">
        <v>0.4</v>
      </c>
      <c r="I147" s="324"/>
      <c r="J147" s="76"/>
      <c r="K147" s="75"/>
      <c r="L147" s="324"/>
      <c r="M147" s="76"/>
      <c r="N147" s="76"/>
      <c r="O147" s="76"/>
      <c r="P147" s="324"/>
      <c r="Q147" s="79"/>
    </row>
    <row r="148" spans="1:17" ht="12.75">
      <c r="A148" s="315">
        <v>21</v>
      </c>
      <c r="B148" s="318"/>
      <c r="C148" s="329"/>
      <c r="D148" s="331" t="s">
        <v>495</v>
      </c>
      <c r="E148" s="80" t="s">
        <v>267</v>
      </c>
      <c r="F148" s="75">
        <v>10</v>
      </c>
      <c r="G148" s="75" t="s">
        <v>158</v>
      </c>
      <c r="H148" s="76">
        <v>0.4</v>
      </c>
      <c r="I148" s="323">
        <v>385</v>
      </c>
      <c r="J148" s="76"/>
      <c r="K148" s="75"/>
      <c r="L148" s="323">
        <v>382</v>
      </c>
      <c r="M148" s="76"/>
      <c r="N148" s="76"/>
      <c r="O148" s="76"/>
      <c r="P148" s="323">
        <v>385</v>
      </c>
      <c r="Q148" s="79"/>
    </row>
    <row r="149" spans="1:17" ht="12.75">
      <c r="A149" s="315"/>
      <c r="B149" s="318"/>
      <c r="C149" s="329"/>
      <c r="D149" s="323"/>
      <c r="E149" s="80" t="s">
        <v>303</v>
      </c>
      <c r="F149" s="75">
        <v>10</v>
      </c>
      <c r="G149" s="75" t="s">
        <v>158</v>
      </c>
      <c r="H149" s="76">
        <v>0.4</v>
      </c>
      <c r="I149" s="323"/>
      <c r="J149" s="76"/>
      <c r="K149" s="75">
        <v>1</v>
      </c>
      <c r="L149" s="323"/>
      <c r="M149" s="76"/>
      <c r="N149" s="76"/>
      <c r="O149" s="76"/>
      <c r="P149" s="323"/>
      <c r="Q149" s="79"/>
    </row>
    <row r="150" spans="1:17" ht="12.75">
      <c r="A150" s="315"/>
      <c r="B150" s="318"/>
      <c r="C150" s="329"/>
      <c r="D150" s="323"/>
      <c r="E150" s="83" t="s">
        <v>299</v>
      </c>
      <c r="F150" s="75">
        <v>10</v>
      </c>
      <c r="G150" s="75" t="s">
        <v>158</v>
      </c>
      <c r="H150" s="76">
        <v>0.4</v>
      </c>
      <c r="I150" s="323"/>
      <c r="J150" s="76"/>
      <c r="K150" s="75"/>
      <c r="L150" s="323"/>
      <c r="M150" s="76"/>
      <c r="N150" s="76"/>
      <c r="O150" s="76"/>
      <c r="P150" s="323"/>
      <c r="Q150" s="79"/>
    </row>
    <row r="151" spans="1:17" ht="12.75">
      <c r="A151" s="315"/>
      <c r="B151" s="318"/>
      <c r="C151" s="329"/>
      <c r="D151" s="323"/>
      <c r="E151" s="80" t="s">
        <v>304</v>
      </c>
      <c r="F151" s="75">
        <v>10</v>
      </c>
      <c r="G151" s="75" t="s">
        <v>158</v>
      </c>
      <c r="H151" s="76">
        <v>0.4</v>
      </c>
      <c r="I151" s="323"/>
      <c r="J151" s="76"/>
      <c r="K151" s="75">
        <v>1</v>
      </c>
      <c r="L151" s="323"/>
      <c r="M151" s="76"/>
      <c r="N151" s="76"/>
      <c r="O151" s="76"/>
      <c r="P151" s="323"/>
      <c r="Q151" s="79"/>
    </row>
    <row r="152" spans="1:17" ht="12.75">
      <c r="A152" s="315"/>
      <c r="B152" s="318"/>
      <c r="C152" s="329"/>
      <c r="D152" s="323"/>
      <c r="E152" s="80" t="s">
        <v>305</v>
      </c>
      <c r="F152" s="75">
        <v>10</v>
      </c>
      <c r="G152" s="75" t="s">
        <v>158</v>
      </c>
      <c r="H152" s="76">
        <v>0.4</v>
      </c>
      <c r="I152" s="323"/>
      <c r="J152" s="76"/>
      <c r="K152" s="75">
        <v>1</v>
      </c>
      <c r="L152" s="323"/>
      <c r="M152" s="76"/>
      <c r="N152" s="76"/>
      <c r="O152" s="76"/>
      <c r="P152" s="323"/>
      <c r="Q152" s="79"/>
    </row>
    <row r="153" spans="1:17" ht="12.75">
      <c r="A153" s="315"/>
      <c r="B153" s="318"/>
      <c r="C153" s="329"/>
      <c r="D153" s="323"/>
      <c r="E153" s="80" t="s">
        <v>306</v>
      </c>
      <c r="F153" s="75">
        <v>10</v>
      </c>
      <c r="G153" s="75" t="s">
        <v>158</v>
      </c>
      <c r="H153" s="76">
        <v>0.4</v>
      </c>
      <c r="I153" s="323"/>
      <c r="J153" s="76"/>
      <c r="K153" s="75"/>
      <c r="L153" s="323"/>
      <c r="M153" s="76"/>
      <c r="N153" s="76"/>
      <c r="O153" s="76"/>
      <c r="P153" s="323"/>
      <c r="Q153" s="79"/>
    </row>
    <row r="154" spans="1:17" ht="12.75">
      <c r="A154" s="316"/>
      <c r="B154" s="318"/>
      <c r="C154" s="329"/>
      <c r="D154" s="324"/>
      <c r="E154" s="83" t="s">
        <v>302</v>
      </c>
      <c r="F154" s="75">
        <v>10</v>
      </c>
      <c r="G154" s="75" t="s">
        <v>158</v>
      </c>
      <c r="H154" s="76">
        <v>0.4</v>
      </c>
      <c r="I154" s="324"/>
      <c r="J154" s="76"/>
      <c r="K154" s="75"/>
      <c r="L154" s="324"/>
      <c r="M154" s="76"/>
      <c r="N154" s="76"/>
      <c r="O154" s="76"/>
      <c r="P154" s="324"/>
      <c r="Q154" s="79"/>
    </row>
    <row r="155" spans="1:17" ht="12.75">
      <c r="A155" s="314">
        <v>22</v>
      </c>
      <c r="B155" s="318"/>
      <c r="C155" s="329"/>
      <c r="D155" s="326" t="s">
        <v>307</v>
      </c>
      <c r="E155" s="80" t="s">
        <v>268</v>
      </c>
      <c r="F155" s="75">
        <v>10</v>
      </c>
      <c r="G155" s="75" t="s">
        <v>158</v>
      </c>
      <c r="H155" s="76">
        <v>0.4</v>
      </c>
      <c r="I155" s="327">
        <v>256</v>
      </c>
      <c r="J155" s="76"/>
      <c r="K155" s="75"/>
      <c r="L155" s="327">
        <v>251</v>
      </c>
      <c r="M155" s="76"/>
      <c r="N155" s="76"/>
      <c r="O155" s="76"/>
      <c r="P155" s="327">
        <v>252</v>
      </c>
      <c r="Q155" s="79"/>
    </row>
    <row r="156" spans="1:17" ht="12.75">
      <c r="A156" s="315"/>
      <c r="B156" s="318"/>
      <c r="C156" s="329"/>
      <c r="D156" s="323"/>
      <c r="E156" s="81" t="s">
        <v>308</v>
      </c>
      <c r="F156" s="75"/>
      <c r="G156" s="75" t="s">
        <v>158</v>
      </c>
      <c r="H156" s="75">
        <v>10</v>
      </c>
      <c r="I156" s="323"/>
      <c r="J156" s="76"/>
      <c r="K156" s="75"/>
      <c r="L156" s="323"/>
      <c r="M156" s="76"/>
      <c r="N156" s="76"/>
      <c r="O156" s="76">
        <v>1</v>
      </c>
      <c r="P156" s="323"/>
      <c r="Q156" s="82"/>
    </row>
    <row r="157" spans="1:17" ht="12.75">
      <c r="A157" s="315"/>
      <c r="B157" s="318"/>
      <c r="C157" s="329"/>
      <c r="D157" s="323"/>
      <c r="E157" s="80" t="s">
        <v>309</v>
      </c>
      <c r="F157" s="75">
        <v>10</v>
      </c>
      <c r="G157" s="75" t="s">
        <v>158</v>
      </c>
      <c r="H157" s="76">
        <v>0.4</v>
      </c>
      <c r="I157" s="323"/>
      <c r="J157" s="76"/>
      <c r="K157" s="75"/>
      <c r="L157" s="323"/>
      <c r="M157" s="76"/>
      <c r="N157" s="76"/>
      <c r="O157" s="76"/>
      <c r="P157" s="323"/>
      <c r="Q157" s="79"/>
    </row>
    <row r="158" spans="1:17" ht="12.75">
      <c r="A158" s="315"/>
      <c r="B158" s="318"/>
      <c r="C158" s="329"/>
      <c r="D158" s="323"/>
      <c r="E158" s="81" t="s">
        <v>310</v>
      </c>
      <c r="F158" s="75"/>
      <c r="G158" s="75" t="s">
        <v>158</v>
      </c>
      <c r="H158" s="75">
        <v>10</v>
      </c>
      <c r="I158" s="323"/>
      <c r="J158" s="76"/>
      <c r="K158" s="75"/>
      <c r="L158" s="323"/>
      <c r="M158" s="76"/>
      <c r="N158" s="76"/>
      <c r="O158" s="76">
        <v>1</v>
      </c>
      <c r="P158" s="323"/>
      <c r="Q158" s="82"/>
    </row>
    <row r="159" spans="1:17" ht="12.75">
      <c r="A159" s="315"/>
      <c r="B159" s="318"/>
      <c r="C159" s="329"/>
      <c r="D159" s="323"/>
      <c r="E159" s="81" t="s">
        <v>311</v>
      </c>
      <c r="F159" s="75"/>
      <c r="G159" s="75" t="s">
        <v>158</v>
      </c>
      <c r="H159" s="75">
        <v>10</v>
      </c>
      <c r="I159" s="323"/>
      <c r="J159" s="76"/>
      <c r="K159" s="75">
        <v>2</v>
      </c>
      <c r="L159" s="323"/>
      <c r="M159" s="76"/>
      <c r="N159" s="76"/>
      <c r="O159" s="76">
        <v>1</v>
      </c>
      <c r="P159" s="323"/>
      <c r="Q159" s="82"/>
    </row>
    <row r="160" spans="1:17" ht="12.75">
      <c r="A160" s="315"/>
      <c r="B160" s="318"/>
      <c r="C160" s="329"/>
      <c r="D160" s="323"/>
      <c r="E160" s="80" t="s">
        <v>312</v>
      </c>
      <c r="F160" s="75">
        <v>10</v>
      </c>
      <c r="G160" s="75" t="s">
        <v>158</v>
      </c>
      <c r="H160" s="76">
        <v>0.4</v>
      </c>
      <c r="I160" s="323"/>
      <c r="J160" s="76"/>
      <c r="K160" s="75"/>
      <c r="L160" s="323"/>
      <c r="M160" s="76"/>
      <c r="N160" s="76"/>
      <c r="O160" s="76"/>
      <c r="P160" s="323"/>
      <c r="Q160" s="79"/>
    </row>
    <row r="161" spans="1:17" ht="12.75">
      <c r="A161" s="315"/>
      <c r="B161" s="318"/>
      <c r="C161" s="329"/>
      <c r="D161" s="323"/>
      <c r="E161" s="80" t="s">
        <v>313</v>
      </c>
      <c r="F161" s="75">
        <v>10</v>
      </c>
      <c r="G161" s="75" t="s">
        <v>158</v>
      </c>
      <c r="H161" s="76">
        <v>0.4</v>
      </c>
      <c r="I161" s="323"/>
      <c r="J161" s="76"/>
      <c r="K161" s="75"/>
      <c r="L161" s="323"/>
      <c r="M161" s="76"/>
      <c r="N161" s="76"/>
      <c r="O161" s="76"/>
      <c r="P161" s="323"/>
      <c r="Q161" s="79"/>
    </row>
    <row r="162" spans="1:17" ht="12.75">
      <c r="A162" s="315"/>
      <c r="B162" s="318"/>
      <c r="C162" s="329"/>
      <c r="D162" s="323"/>
      <c r="E162" s="80" t="s">
        <v>314</v>
      </c>
      <c r="F162" s="75">
        <v>10</v>
      </c>
      <c r="G162" s="75" t="s">
        <v>158</v>
      </c>
      <c r="H162" s="76">
        <v>0.4</v>
      </c>
      <c r="I162" s="323"/>
      <c r="J162" s="76"/>
      <c r="K162" s="75">
        <v>1</v>
      </c>
      <c r="L162" s="323"/>
      <c r="M162" s="76"/>
      <c r="N162" s="76"/>
      <c r="O162" s="76"/>
      <c r="P162" s="323"/>
      <c r="Q162" s="79"/>
    </row>
    <row r="163" spans="1:17" ht="12.75">
      <c r="A163" s="315"/>
      <c r="B163" s="318"/>
      <c r="C163" s="329"/>
      <c r="D163" s="323"/>
      <c r="E163" s="80" t="s">
        <v>315</v>
      </c>
      <c r="F163" s="75">
        <v>10</v>
      </c>
      <c r="G163" s="75" t="s">
        <v>158</v>
      </c>
      <c r="H163" s="76">
        <v>0.4</v>
      </c>
      <c r="I163" s="323"/>
      <c r="J163" s="76"/>
      <c r="K163" s="75">
        <v>1</v>
      </c>
      <c r="L163" s="323"/>
      <c r="M163" s="76"/>
      <c r="N163" s="76"/>
      <c r="O163" s="76"/>
      <c r="P163" s="323"/>
      <c r="Q163" s="79"/>
    </row>
    <row r="164" spans="1:17" ht="12.75">
      <c r="A164" s="315"/>
      <c r="B164" s="318"/>
      <c r="C164" s="329"/>
      <c r="D164" s="323"/>
      <c r="E164" s="80" t="s">
        <v>316</v>
      </c>
      <c r="F164" s="75">
        <v>10</v>
      </c>
      <c r="G164" s="75" t="s">
        <v>158</v>
      </c>
      <c r="H164" s="76">
        <v>0.4</v>
      </c>
      <c r="I164" s="323"/>
      <c r="J164" s="76"/>
      <c r="K164" s="75"/>
      <c r="L164" s="323"/>
      <c r="M164" s="76"/>
      <c r="N164" s="76"/>
      <c r="O164" s="76"/>
      <c r="P164" s="323"/>
      <c r="Q164" s="79"/>
    </row>
    <row r="165" spans="1:17" ht="12.75">
      <c r="A165" s="315"/>
      <c r="B165" s="318"/>
      <c r="C165" s="329"/>
      <c r="D165" s="323"/>
      <c r="E165" s="81" t="s">
        <v>271</v>
      </c>
      <c r="F165" s="75"/>
      <c r="G165" s="75" t="s">
        <v>158</v>
      </c>
      <c r="H165" s="75">
        <v>10</v>
      </c>
      <c r="I165" s="323"/>
      <c r="J165" s="76"/>
      <c r="K165" s="75"/>
      <c r="L165" s="323"/>
      <c r="M165" s="76"/>
      <c r="N165" s="76"/>
      <c r="O165" s="76">
        <v>1</v>
      </c>
      <c r="P165" s="323"/>
      <c r="Q165" s="82"/>
    </row>
    <row r="166" spans="1:17" ht="12.75">
      <c r="A166" s="315"/>
      <c r="B166" s="318"/>
      <c r="C166" s="329"/>
      <c r="D166" s="323"/>
      <c r="E166" s="80" t="s">
        <v>317</v>
      </c>
      <c r="F166" s="75">
        <v>10</v>
      </c>
      <c r="G166" s="75" t="s">
        <v>158</v>
      </c>
      <c r="H166" s="76">
        <v>0.4</v>
      </c>
      <c r="I166" s="323"/>
      <c r="J166" s="76"/>
      <c r="K166" s="75"/>
      <c r="L166" s="323"/>
      <c r="M166" s="76"/>
      <c r="N166" s="76"/>
      <c r="O166" s="76"/>
      <c r="P166" s="323"/>
      <c r="Q166" s="79"/>
    </row>
    <row r="167" spans="1:17" ht="12.75">
      <c r="A167" s="315"/>
      <c r="B167" s="318"/>
      <c r="C167" s="329"/>
      <c r="D167" s="323"/>
      <c r="E167" s="80" t="s">
        <v>318</v>
      </c>
      <c r="F167" s="75">
        <v>10</v>
      </c>
      <c r="G167" s="75" t="s">
        <v>158</v>
      </c>
      <c r="H167" s="76">
        <v>0.4</v>
      </c>
      <c r="I167" s="323"/>
      <c r="J167" s="76"/>
      <c r="K167" s="75"/>
      <c r="L167" s="323"/>
      <c r="M167" s="76"/>
      <c r="N167" s="76"/>
      <c r="O167" s="76"/>
      <c r="P167" s="323"/>
      <c r="Q167" s="79"/>
    </row>
    <row r="168" spans="1:17" ht="12.75">
      <c r="A168" s="315"/>
      <c r="B168" s="318"/>
      <c r="C168" s="329"/>
      <c r="D168" s="323"/>
      <c r="E168" s="80" t="s">
        <v>319</v>
      </c>
      <c r="F168" s="75">
        <v>10</v>
      </c>
      <c r="G168" s="75" t="s">
        <v>158</v>
      </c>
      <c r="H168" s="76">
        <v>0.4</v>
      </c>
      <c r="I168" s="323"/>
      <c r="J168" s="76"/>
      <c r="K168" s="75"/>
      <c r="L168" s="323"/>
      <c r="M168" s="76"/>
      <c r="N168" s="76"/>
      <c r="O168" s="76"/>
      <c r="P168" s="323"/>
      <c r="Q168" s="79"/>
    </row>
    <row r="169" spans="1:17" ht="12.75">
      <c r="A169" s="315"/>
      <c r="B169" s="318"/>
      <c r="C169" s="329"/>
      <c r="D169" s="323"/>
      <c r="E169" s="80" t="s">
        <v>320</v>
      </c>
      <c r="F169" s="75">
        <v>10</v>
      </c>
      <c r="G169" s="75" t="s">
        <v>158</v>
      </c>
      <c r="H169" s="76">
        <v>0.4</v>
      </c>
      <c r="I169" s="323"/>
      <c r="J169" s="76"/>
      <c r="K169" s="75"/>
      <c r="L169" s="323"/>
      <c r="M169" s="76"/>
      <c r="N169" s="76"/>
      <c r="O169" s="76"/>
      <c r="P169" s="323"/>
      <c r="Q169" s="79"/>
    </row>
    <row r="170" spans="1:17" ht="12.75">
      <c r="A170" s="315"/>
      <c r="B170" s="318"/>
      <c r="C170" s="329"/>
      <c r="D170" s="323"/>
      <c r="E170" s="80" t="s">
        <v>321</v>
      </c>
      <c r="F170" s="75">
        <v>10</v>
      </c>
      <c r="G170" s="75" t="s">
        <v>158</v>
      </c>
      <c r="H170" s="76">
        <v>0.4</v>
      </c>
      <c r="I170" s="323"/>
      <c r="J170" s="76"/>
      <c r="K170" s="75"/>
      <c r="L170" s="323"/>
      <c r="M170" s="76"/>
      <c r="N170" s="76"/>
      <c r="O170" s="76"/>
      <c r="P170" s="323"/>
      <c r="Q170" s="79"/>
    </row>
    <row r="171" spans="1:17" ht="12.75">
      <c r="A171" s="315"/>
      <c r="B171" s="318"/>
      <c r="C171" s="329"/>
      <c r="D171" s="323"/>
      <c r="E171" s="80" t="s">
        <v>322</v>
      </c>
      <c r="F171" s="75">
        <v>10</v>
      </c>
      <c r="G171" s="75" t="s">
        <v>158</v>
      </c>
      <c r="H171" s="76">
        <v>0.4</v>
      </c>
      <c r="I171" s="323"/>
      <c r="J171" s="76"/>
      <c r="K171" s="75"/>
      <c r="L171" s="323"/>
      <c r="M171" s="76"/>
      <c r="N171" s="76"/>
      <c r="O171" s="76"/>
      <c r="P171" s="323"/>
      <c r="Q171" s="79"/>
    </row>
    <row r="172" spans="1:17" ht="12.75">
      <c r="A172" s="315"/>
      <c r="B172" s="318"/>
      <c r="C172" s="329"/>
      <c r="D172" s="323"/>
      <c r="E172" s="80" t="s">
        <v>323</v>
      </c>
      <c r="F172" s="75">
        <v>10</v>
      </c>
      <c r="G172" s="75" t="s">
        <v>158</v>
      </c>
      <c r="H172" s="76">
        <v>0.4</v>
      </c>
      <c r="I172" s="323"/>
      <c r="J172" s="76"/>
      <c r="K172" s="75"/>
      <c r="L172" s="323"/>
      <c r="M172" s="76"/>
      <c r="N172" s="76"/>
      <c r="O172" s="76"/>
      <c r="P172" s="323"/>
      <c r="Q172" s="79"/>
    </row>
    <row r="173" spans="1:17" ht="13.5" thickBot="1">
      <c r="A173" s="316"/>
      <c r="B173" s="318"/>
      <c r="C173" s="330"/>
      <c r="D173" s="332"/>
      <c r="E173" s="96" t="s">
        <v>324</v>
      </c>
      <c r="F173" s="75">
        <v>10</v>
      </c>
      <c r="G173" s="75" t="s">
        <v>158</v>
      </c>
      <c r="H173" s="76">
        <v>0.4</v>
      </c>
      <c r="I173" s="332"/>
      <c r="J173" s="97"/>
      <c r="K173" s="98">
        <v>1</v>
      </c>
      <c r="L173" s="332"/>
      <c r="M173" s="97"/>
      <c r="N173" s="97"/>
      <c r="O173" s="97"/>
      <c r="P173" s="332"/>
      <c r="Q173" s="99"/>
    </row>
    <row r="174" spans="1:17" ht="12.75">
      <c r="A174" s="314">
        <v>23</v>
      </c>
      <c r="B174" s="318"/>
      <c r="C174" s="328" t="s">
        <v>325</v>
      </c>
      <c r="D174" s="322" t="s">
        <v>326</v>
      </c>
      <c r="E174" s="100" t="s">
        <v>327</v>
      </c>
      <c r="F174" s="69"/>
      <c r="G174" s="69" t="s">
        <v>158</v>
      </c>
      <c r="H174" s="101">
        <v>10</v>
      </c>
      <c r="I174" s="325">
        <v>431</v>
      </c>
      <c r="J174" s="70"/>
      <c r="K174" s="69"/>
      <c r="L174" s="325">
        <v>429</v>
      </c>
      <c r="M174" s="70"/>
      <c r="N174" s="70"/>
      <c r="O174" s="70">
        <v>1</v>
      </c>
      <c r="P174" s="325">
        <v>426</v>
      </c>
      <c r="Q174" s="102"/>
    </row>
    <row r="175" spans="1:17" ht="12.75">
      <c r="A175" s="315"/>
      <c r="B175" s="318"/>
      <c r="C175" s="329"/>
      <c r="D175" s="323"/>
      <c r="E175" s="81" t="s">
        <v>328</v>
      </c>
      <c r="F175" s="75"/>
      <c r="G175" s="75" t="s">
        <v>158</v>
      </c>
      <c r="H175" s="75">
        <v>10</v>
      </c>
      <c r="I175" s="323"/>
      <c r="J175" s="76"/>
      <c r="K175" s="75"/>
      <c r="L175" s="323"/>
      <c r="M175" s="76"/>
      <c r="N175" s="76"/>
      <c r="O175" s="76">
        <v>1</v>
      </c>
      <c r="P175" s="323"/>
      <c r="Q175" s="82"/>
    </row>
    <row r="176" spans="1:17" ht="12.75">
      <c r="A176" s="315"/>
      <c r="B176" s="318"/>
      <c r="C176" s="329"/>
      <c r="D176" s="323"/>
      <c r="E176" s="80" t="s">
        <v>329</v>
      </c>
      <c r="F176" s="75">
        <v>10</v>
      </c>
      <c r="G176" s="75" t="s">
        <v>158</v>
      </c>
      <c r="H176" s="76">
        <v>0.4</v>
      </c>
      <c r="I176" s="323"/>
      <c r="J176" s="76"/>
      <c r="K176" s="75"/>
      <c r="L176" s="323"/>
      <c r="M176" s="76"/>
      <c r="N176" s="76"/>
      <c r="O176" s="76">
        <v>1</v>
      </c>
      <c r="P176" s="323"/>
      <c r="Q176" s="79"/>
    </row>
    <row r="177" spans="1:17" ht="12.75">
      <c r="A177" s="315"/>
      <c r="B177" s="318"/>
      <c r="C177" s="329"/>
      <c r="D177" s="323"/>
      <c r="E177" s="80" t="s">
        <v>330</v>
      </c>
      <c r="F177" s="75">
        <v>10</v>
      </c>
      <c r="G177" s="75" t="s">
        <v>158</v>
      </c>
      <c r="H177" s="76">
        <v>0.4</v>
      </c>
      <c r="I177" s="323"/>
      <c r="J177" s="76"/>
      <c r="K177" s="75"/>
      <c r="L177" s="323"/>
      <c r="M177" s="76"/>
      <c r="N177" s="76"/>
      <c r="O177" s="76"/>
      <c r="P177" s="323"/>
      <c r="Q177" s="79"/>
    </row>
    <row r="178" spans="1:17" ht="12.75">
      <c r="A178" s="315"/>
      <c r="B178" s="318"/>
      <c r="C178" s="329"/>
      <c r="D178" s="323"/>
      <c r="E178" s="83" t="s">
        <v>171</v>
      </c>
      <c r="F178" s="75">
        <v>10</v>
      </c>
      <c r="G178" s="75" t="s">
        <v>158</v>
      </c>
      <c r="H178" s="76">
        <v>0.4</v>
      </c>
      <c r="I178" s="323"/>
      <c r="J178" s="76"/>
      <c r="K178" s="75">
        <v>1</v>
      </c>
      <c r="L178" s="323"/>
      <c r="M178" s="76"/>
      <c r="N178" s="76"/>
      <c r="O178" s="76"/>
      <c r="P178" s="323"/>
      <c r="Q178" s="79"/>
    </row>
    <row r="179" spans="1:17" ht="12.75">
      <c r="A179" s="315"/>
      <c r="B179" s="318"/>
      <c r="C179" s="329"/>
      <c r="D179" s="323"/>
      <c r="E179" s="80" t="s">
        <v>331</v>
      </c>
      <c r="F179" s="75">
        <v>10</v>
      </c>
      <c r="G179" s="75" t="s">
        <v>158</v>
      </c>
      <c r="H179" s="76">
        <v>0.4</v>
      </c>
      <c r="I179" s="323"/>
      <c r="J179" s="76"/>
      <c r="K179" s="75"/>
      <c r="L179" s="323"/>
      <c r="M179" s="76"/>
      <c r="N179" s="76"/>
      <c r="O179" s="76"/>
      <c r="P179" s="323"/>
      <c r="Q179" s="79"/>
    </row>
    <row r="180" spans="1:17" ht="12.75">
      <c r="A180" s="315"/>
      <c r="B180" s="318"/>
      <c r="C180" s="329"/>
      <c r="D180" s="323"/>
      <c r="E180" s="80" t="s">
        <v>332</v>
      </c>
      <c r="F180" s="75">
        <v>10</v>
      </c>
      <c r="G180" s="75" t="s">
        <v>158</v>
      </c>
      <c r="H180" s="76">
        <v>0.4</v>
      </c>
      <c r="I180" s="323"/>
      <c r="J180" s="76"/>
      <c r="K180" s="75"/>
      <c r="L180" s="323"/>
      <c r="M180" s="76"/>
      <c r="N180" s="76"/>
      <c r="O180" s="76"/>
      <c r="P180" s="323"/>
      <c r="Q180" s="79"/>
    </row>
    <row r="181" spans="1:17" ht="12.75">
      <c r="A181" s="315"/>
      <c r="B181" s="318"/>
      <c r="C181" s="329"/>
      <c r="D181" s="323"/>
      <c r="E181" s="80" t="s">
        <v>333</v>
      </c>
      <c r="F181" s="75">
        <v>10</v>
      </c>
      <c r="G181" s="75" t="s">
        <v>158</v>
      </c>
      <c r="H181" s="76">
        <v>0.4</v>
      </c>
      <c r="I181" s="323"/>
      <c r="J181" s="76"/>
      <c r="K181" s="75"/>
      <c r="L181" s="323"/>
      <c r="M181" s="76"/>
      <c r="N181" s="76"/>
      <c r="O181" s="76"/>
      <c r="P181" s="323"/>
      <c r="Q181" s="79"/>
    </row>
    <row r="182" spans="1:17" ht="12.75">
      <c r="A182" s="315"/>
      <c r="B182" s="318"/>
      <c r="C182" s="329"/>
      <c r="D182" s="323"/>
      <c r="E182" s="81" t="s">
        <v>334</v>
      </c>
      <c r="F182" s="75"/>
      <c r="G182" s="75" t="s">
        <v>158</v>
      </c>
      <c r="H182" s="75">
        <v>10</v>
      </c>
      <c r="I182" s="323"/>
      <c r="J182" s="76"/>
      <c r="K182" s="75"/>
      <c r="L182" s="323"/>
      <c r="M182" s="76"/>
      <c r="N182" s="76"/>
      <c r="O182" s="76">
        <v>1</v>
      </c>
      <c r="P182" s="323"/>
      <c r="Q182" s="82"/>
    </row>
    <row r="183" spans="1:17" ht="12.75">
      <c r="A183" s="315"/>
      <c r="B183" s="318"/>
      <c r="C183" s="329"/>
      <c r="D183" s="323"/>
      <c r="E183" s="80" t="s">
        <v>335</v>
      </c>
      <c r="F183" s="75">
        <v>10</v>
      </c>
      <c r="G183" s="75" t="s">
        <v>158</v>
      </c>
      <c r="H183" s="76">
        <v>0.4</v>
      </c>
      <c r="I183" s="323"/>
      <c r="J183" s="76"/>
      <c r="K183" s="75"/>
      <c r="L183" s="323"/>
      <c r="M183" s="76"/>
      <c r="N183" s="76"/>
      <c r="O183" s="76"/>
      <c r="P183" s="323"/>
      <c r="Q183" s="79"/>
    </row>
    <row r="184" spans="1:17" ht="12.75">
      <c r="A184" s="315"/>
      <c r="B184" s="318"/>
      <c r="C184" s="329"/>
      <c r="D184" s="323"/>
      <c r="E184" s="80" t="s">
        <v>336</v>
      </c>
      <c r="F184" s="75">
        <v>10</v>
      </c>
      <c r="G184" s="75" t="s">
        <v>158</v>
      </c>
      <c r="H184" s="76">
        <v>0.4</v>
      </c>
      <c r="I184" s="323"/>
      <c r="J184" s="76"/>
      <c r="K184" s="75"/>
      <c r="L184" s="323"/>
      <c r="M184" s="76"/>
      <c r="N184" s="76"/>
      <c r="O184" s="76"/>
      <c r="P184" s="323"/>
      <c r="Q184" s="82"/>
    </row>
    <row r="185" spans="1:17" ht="12.75">
      <c r="A185" s="315"/>
      <c r="B185" s="318"/>
      <c r="C185" s="329"/>
      <c r="D185" s="323"/>
      <c r="E185" s="80" t="s">
        <v>337</v>
      </c>
      <c r="F185" s="75">
        <v>10</v>
      </c>
      <c r="G185" s="75" t="s">
        <v>158</v>
      </c>
      <c r="H185" s="76">
        <v>0.4</v>
      </c>
      <c r="I185" s="323"/>
      <c r="J185" s="76"/>
      <c r="K185" s="75"/>
      <c r="L185" s="323"/>
      <c r="M185" s="76"/>
      <c r="N185" s="76"/>
      <c r="O185" s="76"/>
      <c r="P185" s="323"/>
      <c r="Q185" s="79"/>
    </row>
    <row r="186" spans="1:17" ht="12.75">
      <c r="A186" s="315"/>
      <c r="B186" s="318"/>
      <c r="C186" s="329"/>
      <c r="D186" s="323"/>
      <c r="E186" s="80" t="s">
        <v>338</v>
      </c>
      <c r="F186" s="75">
        <v>10</v>
      </c>
      <c r="G186" s="75" t="s">
        <v>158</v>
      </c>
      <c r="H186" s="76">
        <v>0.4</v>
      </c>
      <c r="I186" s="323"/>
      <c r="J186" s="76"/>
      <c r="K186" s="75"/>
      <c r="L186" s="323"/>
      <c r="M186" s="76"/>
      <c r="N186" s="76"/>
      <c r="O186" s="76"/>
      <c r="P186" s="323"/>
      <c r="Q186" s="79"/>
    </row>
    <row r="187" spans="1:17" ht="12.75">
      <c r="A187" s="315"/>
      <c r="B187" s="318"/>
      <c r="C187" s="329"/>
      <c r="D187" s="323"/>
      <c r="E187" s="80" t="s">
        <v>339</v>
      </c>
      <c r="F187" s="75">
        <v>10</v>
      </c>
      <c r="G187" s="75" t="s">
        <v>158</v>
      </c>
      <c r="H187" s="76">
        <v>0.4</v>
      </c>
      <c r="I187" s="323"/>
      <c r="J187" s="76"/>
      <c r="K187" s="75"/>
      <c r="L187" s="323"/>
      <c r="M187" s="76"/>
      <c r="N187" s="76"/>
      <c r="O187" s="76"/>
      <c r="P187" s="323"/>
      <c r="Q187" s="79"/>
    </row>
    <row r="188" spans="1:17" ht="12.75">
      <c r="A188" s="315"/>
      <c r="B188" s="318"/>
      <c r="C188" s="329"/>
      <c r="D188" s="323"/>
      <c r="E188" s="80" t="s">
        <v>340</v>
      </c>
      <c r="F188" s="75">
        <v>10</v>
      </c>
      <c r="G188" s="75" t="s">
        <v>158</v>
      </c>
      <c r="H188" s="76">
        <v>0.4</v>
      </c>
      <c r="I188" s="323"/>
      <c r="J188" s="76"/>
      <c r="K188" s="75">
        <v>1</v>
      </c>
      <c r="L188" s="323"/>
      <c r="M188" s="76"/>
      <c r="N188" s="76"/>
      <c r="O188" s="76"/>
      <c r="P188" s="323"/>
      <c r="Q188" s="79"/>
    </row>
    <row r="189" spans="1:17" ht="12.75">
      <c r="A189" s="315"/>
      <c r="B189" s="318"/>
      <c r="C189" s="329"/>
      <c r="D189" s="323"/>
      <c r="E189" s="80" t="s">
        <v>341</v>
      </c>
      <c r="F189" s="75">
        <v>10</v>
      </c>
      <c r="G189" s="75" t="s">
        <v>158</v>
      </c>
      <c r="H189" s="76">
        <v>0.4</v>
      </c>
      <c r="I189" s="323"/>
      <c r="J189" s="76"/>
      <c r="K189" s="75"/>
      <c r="L189" s="323"/>
      <c r="M189" s="76"/>
      <c r="N189" s="76"/>
      <c r="O189" s="76"/>
      <c r="P189" s="323"/>
      <c r="Q189" s="79"/>
    </row>
    <row r="190" spans="1:17" ht="12.75">
      <c r="A190" s="315"/>
      <c r="B190" s="318"/>
      <c r="C190" s="329"/>
      <c r="D190" s="323"/>
      <c r="E190" s="81" t="s">
        <v>342</v>
      </c>
      <c r="F190" s="75"/>
      <c r="G190" s="75" t="s">
        <v>158</v>
      </c>
      <c r="H190" s="75">
        <v>10</v>
      </c>
      <c r="I190" s="323"/>
      <c r="J190" s="76"/>
      <c r="K190" s="75"/>
      <c r="L190" s="323"/>
      <c r="M190" s="76"/>
      <c r="N190" s="76"/>
      <c r="O190" s="76">
        <v>1</v>
      </c>
      <c r="P190" s="323"/>
      <c r="Q190" s="82"/>
    </row>
    <row r="191" spans="1:17" ht="13.5" thickBot="1">
      <c r="A191" s="316"/>
      <c r="B191" s="318"/>
      <c r="C191" s="329"/>
      <c r="D191" s="323"/>
      <c r="E191" s="103" t="s">
        <v>343</v>
      </c>
      <c r="F191" s="75">
        <v>10</v>
      </c>
      <c r="G191" s="75" t="s">
        <v>158</v>
      </c>
      <c r="H191" s="76">
        <v>0.4</v>
      </c>
      <c r="I191" s="332"/>
      <c r="J191" s="104"/>
      <c r="K191" s="105"/>
      <c r="L191" s="332"/>
      <c r="M191" s="104"/>
      <c r="N191" s="104"/>
      <c r="O191" s="104"/>
      <c r="P191" s="332"/>
      <c r="Q191" s="106"/>
    </row>
    <row r="192" spans="1:17" ht="12.75">
      <c r="A192" s="314">
        <v>24</v>
      </c>
      <c r="B192" s="318"/>
      <c r="C192" s="328" t="s">
        <v>344</v>
      </c>
      <c r="D192" s="322" t="s">
        <v>345</v>
      </c>
      <c r="E192" s="107" t="s">
        <v>346</v>
      </c>
      <c r="F192" s="69">
        <v>10</v>
      </c>
      <c r="G192" s="69" t="s">
        <v>158</v>
      </c>
      <c r="H192" s="70">
        <v>0.4</v>
      </c>
      <c r="I192" s="325">
        <v>399</v>
      </c>
      <c r="J192" s="70"/>
      <c r="K192" s="69">
        <v>1</v>
      </c>
      <c r="L192" s="325">
        <v>395</v>
      </c>
      <c r="M192" s="70"/>
      <c r="N192" s="70"/>
      <c r="O192" s="70"/>
      <c r="P192" s="325">
        <v>398</v>
      </c>
      <c r="Q192" s="73"/>
    </row>
    <row r="193" spans="1:17" ht="12.75">
      <c r="A193" s="315"/>
      <c r="B193" s="318"/>
      <c r="C193" s="329"/>
      <c r="D193" s="331"/>
      <c r="E193" s="80" t="s">
        <v>347</v>
      </c>
      <c r="F193" s="75">
        <v>10</v>
      </c>
      <c r="G193" s="75" t="s">
        <v>158</v>
      </c>
      <c r="H193" s="76">
        <v>0.4</v>
      </c>
      <c r="I193" s="323"/>
      <c r="J193" s="76"/>
      <c r="K193" s="75">
        <v>1</v>
      </c>
      <c r="L193" s="323"/>
      <c r="M193" s="76"/>
      <c r="N193" s="76"/>
      <c r="O193" s="76"/>
      <c r="P193" s="323"/>
      <c r="Q193" s="79"/>
    </row>
    <row r="194" spans="1:17" ht="12.75">
      <c r="A194" s="315"/>
      <c r="B194" s="318"/>
      <c r="C194" s="329"/>
      <c r="D194" s="331"/>
      <c r="E194" s="80" t="s">
        <v>348</v>
      </c>
      <c r="F194" s="75">
        <v>10</v>
      </c>
      <c r="G194" s="75" t="s">
        <v>158</v>
      </c>
      <c r="H194" s="76">
        <v>0.4</v>
      </c>
      <c r="I194" s="323"/>
      <c r="J194" s="76"/>
      <c r="K194" s="75"/>
      <c r="L194" s="323"/>
      <c r="M194" s="76"/>
      <c r="N194" s="76"/>
      <c r="O194" s="76"/>
      <c r="P194" s="323"/>
      <c r="Q194" s="79"/>
    </row>
    <row r="195" spans="1:17" ht="12.75">
      <c r="A195" s="315"/>
      <c r="B195" s="318"/>
      <c r="C195" s="329"/>
      <c r="D195" s="331"/>
      <c r="E195" s="80" t="s">
        <v>349</v>
      </c>
      <c r="F195" s="75">
        <v>10</v>
      </c>
      <c r="G195" s="75" t="s">
        <v>158</v>
      </c>
      <c r="H195" s="76">
        <v>0.4</v>
      </c>
      <c r="I195" s="323"/>
      <c r="J195" s="76"/>
      <c r="K195" s="75"/>
      <c r="L195" s="323"/>
      <c r="M195" s="76"/>
      <c r="N195" s="76"/>
      <c r="O195" s="76"/>
      <c r="P195" s="323"/>
      <c r="Q195" s="79"/>
    </row>
    <row r="196" spans="1:17" ht="12.75">
      <c r="A196" s="315"/>
      <c r="B196" s="318"/>
      <c r="C196" s="329"/>
      <c r="D196" s="331"/>
      <c r="E196" s="80" t="s">
        <v>350</v>
      </c>
      <c r="F196" s="75">
        <v>10</v>
      </c>
      <c r="G196" s="75" t="s">
        <v>158</v>
      </c>
      <c r="H196" s="76">
        <v>0.4</v>
      </c>
      <c r="I196" s="323"/>
      <c r="J196" s="76"/>
      <c r="K196" s="75">
        <v>1</v>
      </c>
      <c r="L196" s="323"/>
      <c r="M196" s="76"/>
      <c r="N196" s="76"/>
      <c r="O196" s="76"/>
      <c r="P196" s="323"/>
      <c r="Q196" s="79"/>
    </row>
    <row r="197" spans="1:18" ht="12.75">
      <c r="A197" s="315"/>
      <c r="B197" s="318"/>
      <c r="C197" s="329"/>
      <c r="D197" s="331"/>
      <c r="E197" s="81" t="s">
        <v>351</v>
      </c>
      <c r="F197" s="75"/>
      <c r="G197" s="75" t="s">
        <v>158</v>
      </c>
      <c r="H197" s="75">
        <v>10</v>
      </c>
      <c r="I197" s="323"/>
      <c r="J197" s="76"/>
      <c r="K197" s="75">
        <v>1</v>
      </c>
      <c r="L197" s="323"/>
      <c r="M197" s="76"/>
      <c r="N197" s="76"/>
      <c r="O197" s="76">
        <v>1</v>
      </c>
      <c r="P197" s="323"/>
      <c r="Q197" s="79"/>
      <c r="R197" s="108"/>
    </row>
    <row r="198" spans="1:18" ht="12.75">
      <c r="A198" s="315"/>
      <c r="B198" s="318"/>
      <c r="C198" s="329"/>
      <c r="D198" s="331"/>
      <c r="E198" s="83" t="s">
        <v>352</v>
      </c>
      <c r="F198" s="75">
        <v>10</v>
      </c>
      <c r="G198" s="75" t="s">
        <v>158</v>
      </c>
      <c r="H198" s="76">
        <v>0.4</v>
      </c>
      <c r="I198" s="323"/>
      <c r="J198" s="76"/>
      <c r="K198" s="75"/>
      <c r="L198" s="323"/>
      <c r="M198" s="76"/>
      <c r="N198" s="76"/>
      <c r="O198" s="76"/>
      <c r="P198" s="323"/>
      <c r="Q198" s="79"/>
      <c r="R198" s="108"/>
    </row>
    <row r="199" spans="1:18" ht="12.75">
      <c r="A199" s="315"/>
      <c r="B199" s="318"/>
      <c r="C199" s="329"/>
      <c r="D199" s="331"/>
      <c r="E199" s="80" t="s">
        <v>353</v>
      </c>
      <c r="F199" s="75">
        <v>10</v>
      </c>
      <c r="G199" s="75" t="s">
        <v>158</v>
      </c>
      <c r="H199" s="76">
        <v>0.4</v>
      </c>
      <c r="I199" s="323"/>
      <c r="J199" s="76"/>
      <c r="K199" s="75"/>
      <c r="L199" s="323"/>
      <c r="M199" s="76"/>
      <c r="N199" s="76"/>
      <c r="O199" s="76"/>
      <c r="P199" s="323"/>
      <c r="Q199" s="79"/>
      <c r="R199" s="108"/>
    </row>
    <row r="200" spans="1:18" ht="12.75">
      <c r="A200" s="315"/>
      <c r="B200" s="318"/>
      <c r="C200" s="329"/>
      <c r="D200" s="333"/>
      <c r="E200" s="80" t="s">
        <v>354</v>
      </c>
      <c r="F200" s="75">
        <v>10</v>
      </c>
      <c r="G200" s="75" t="s">
        <v>158</v>
      </c>
      <c r="H200" s="76">
        <v>0.4</v>
      </c>
      <c r="I200" s="324"/>
      <c r="J200" s="76"/>
      <c r="K200" s="75"/>
      <c r="L200" s="324"/>
      <c r="M200" s="76"/>
      <c r="N200" s="76"/>
      <c r="O200" s="76"/>
      <c r="P200" s="324"/>
      <c r="Q200" s="79"/>
      <c r="R200" s="108"/>
    </row>
    <row r="201" spans="1:18" ht="12.75">
      <c r="A201" s="315"/>
      <c r="B201" s="318"/>
      <c r="C201" s="329"/>
      <c r="D201" s="326" t="s">
        <v>355</v>
      </c>
      <c r="E201" s="93" t="s">
        <v>356</v>
      </c>
      <c r="F201" s="75">
        <v>10</v>
      </c>
      <c r="G201" s="75" t="s">
        <v>158</v>
      </c>
      <c r="H201" s="76">
        <v>0.4</v>
      </c>
      <c r="I201" s="327">
        <v>372</v>
      </c>
      <c r="J201" s="76"/>
      <c r="K201" s="75">
        <v>2</v>
      </c>
      <c r="L201" s="327">
        <v>369</v>
      </c>
      <c r="M201" s="76"/>
      <c r="N201" s="76"/>
      <c r="O201" s="76"/>
      <c r="P201" s="327">
        <v>368</v>
      </c>
      <c r="Q201" s="79"/>
      <c r="R201" s="108"/>
    </row>
    <row r="202" spans="1:18" ht="12.75">
      <c r="A202" s="315"/>
      <c r="B202" s="318"/>
      <c r="C202" s="329"/>
      <c r="D202" s="331"/>
      <c r="E202" s="93" t="s">
        <v>357</v>
      </c>
      <c r="F202" s="75">
        <v>10</v>
      </c>
      <c r="G202" s="75" t="s">
        <v>158</v>
      </c>
      <c r="H202" s="76">
        <v>0.4</v>
      </c>
      <c r="I202" s="323"/>
      <c r="J202" s="76"/>
      <c r="K202" s="75">
        <v>1</v>
      </c>
      <c r="L202" s="323"/>
      <c r="M202" s="76"/>
      <c r="N202" s="76"/>
      <c r="O202" s="76"/>
      <c r="P202" s="323"/>
      <c r="Q202" s="79"/>
      <c r="R202" s="108"/>
    </row>
    <row r="203" spans="1:18" ht="12.75">
      <c r="A203" s="315"/>
      <c r="B203" s="318"/>
      <c r="C203" s="329"/>
      <c r="D203" s="331"/>
      <c r="E203" s="93" t="s">
        <v>358</v>
      </c>
      <c r="F203" s="75">
        <v>10</v>
      </c>
      <c r="G203" s="75" t="s">
        <v>158</v>
      </c>
      <c r="H203" s="76">
        <v>0.4</v>
      </c>
      <c r="I203" s="323"/>
      <c r="J203" s="76"/>
      <c r="K203" s="75"/>
      <c r="L203" s="323"/>
      <c r="M203" s="76"/>
      <c r="N203" s="76"/>
      <c r="O203" s="76"/>
      <c r="P203" s="323"/>
      <c r="Q203" s="79"/>
      <c r="R203" s="108"/>
    </row>
    <row r="204" spans="1:18" ht="12.75">
      <c r="A204" s="315"/>
      <c r="B204" s="318"/>
      <c r="C204" s="329"/>
      <c r="D204" s="331"/>
      <c r="E204" s="93" t="s">
        <v>359</v>
      </c>
      <c r="F204" s="75">
        <v>10</v>
      </c>
      <c r="G204" s="75" t="s">
        <v>158</v>
      </c>
      <c r="H204" s="76">
        <v>0.4</v>
      </c>
      <c r="I204" s="323"/>
      <c r="J204" s="76"/>
      <c r="K204" s="75"/>
      <c r="L204" s="323"/>
      <c r="M204" s="76"/>
      <c r="N204" s="76"/>
      <c r="O204" s="76"/>
      <c r="P204" s="323"/>
      <c r="Q204" s="79"/>
      <c r="R204" s="108"/>
    </row>
    <row r="205" spans="1:18" ht="12.75">
      <c r="A205" s="315"/>
      <c r="B205" s="318"/>
      <c r="C205" s="329"/>
      <c r="D205" s="331"/>
      <c r="E205" s="81" t="s">
        <v>360</v>
      </c>
      <c r="F205" s="75"/>
      <c r="G205" s="75" t="s">
        <v>158</v>
      </c>
      <c r="H205" s="75">
        <v>10</v>
      </c>
      <c r="I205" s="323"/>
      <c r="J205" s="76"/>
      <c r="K205" s="75"/>
      <c r="L205" s="323"/>
      <c r="M205" s="76"/>
      <c r="N205" s="76"/>
      <c r="O205" s="76">
        <v>1</v>
      </c>
      <c r="P205" s="323"/>
      <c r="Q205" s="82"/>
      <c r="R205" s="108"/>
    </row>
    <row r="206" spans="1:18" ht="12.75">
      <c r="A206" s="315"/>
      <c r="B206" s="318"/>
      <c r="C206" s="329"/>
      <c r="D206" s="331"/>
      <c r="E206" s="93" t="s">
        <v>361</v>
      </c>
      <c r="F206" s="75">
        <v>10</v>
      </c>
      <c r="G206" s="75" t="s">
        <v>158</v>
      </c>
      <c r="H206" s="76">
        <v>0.4</v>
      </c>
      <c r="I206" s="323"/>
      <c r="J206" s="76"/>
      <c r="K206" s="75"/>
      <c r="L206" s="323"/>
      <c r="M206" s="76"/>
      <c r="N206" s="76"/>
      <c r="O206" s="76"/>
      <c r="P206" s="323"/>
      <c r="Q206" s="79"/>
      <c r="R206" s="108"/>
    </row>
    <row r="207" spans="1:18" ht="12.75">
      <c r="A207" s="315"/>
      <c r="B207" s="318"/>
      <c r="C207" s="329"/>
      <c r="D207" s="331"/>
      <c r="E207" s="93" t="s">
        <v>362</v>
      </c>
      <c r="F207" s="75">
        <v>10</v>
      </c>
      <c r="G207" s="75" t="s">
        <v>158</v>
      </c>
      <c r="H207" s="76">
        <v>0.4</v>
      </c>
      <c r="I207" s="323"/>
      <c r="J207" s="76"/>
      <c r="K207" s="75"/>
      <c r="L207" s="323"/>
      <c r="M207" s="76"/>
      <c r="N207" s="76"/>
      <c r="O207" s="76"/>
      <c r="P207" s="323"/>
      <c r="Q207" s="79"/>
      <c r="R207" s="108"/>
    </row>
    <row r="208" spans="1:18" ht="12.75">
      <c r="A208" s="315"/>
      <c r="B208" s="318"/>
      <c r="C208" s="329"/>
      <c r="D208" s="331"/>
      <c r="E208" s="93" t="s">
        <v>363</v>
      </c>
      <c r="F208" s="75">
        <v>10</v>
      </c>
      <c r="G208" s="75" t="s">
        <v>158</v>
      </c>
      <c r="H208" s="76">
        <v>0.4</v>
      </c>
      <c r="I208" s="323"/>
      <c r="J208" s="76"/>
      <c r="K208" s="75"/>
      <c r="L208" s="323"/>
      <c r="M208" s="76"/>
      <c r="N208" s="76"/>
      <c r="O208" s="76"/>
      <c r="P208" s="323"/>
      <c r="Q208" s="79"/>
      <c r="R208" s="108"/>
    </row>
    <row r="209" spans="1:18" ht="12.75">
      <c r="A209" s="315"/>
      <c r="B209" s="318"/>
      <c r="C209" s="329"/>
      <c r="D209" s="331"/>
      <c r="E209" s="81" t="s">
        <v>364</v>
      </c>
      <c r="F209" s="75"/>
      <c r="G209" s="75" t="s">
        <v>158</v>
      </c>
      <c r="H209" s="75">
        <v>10</v>
      </c>
      <c r="I209" s="323"/>
      <c r="J209" s="76"/>
      <c r="K209" s="75"/>
      <c r="L209" s="323"/>
      <c r="M209" s="76"/>
      <c r="N209" s="76"/>
      <c r="O209" s="76">
        <v>1</v>
      </c>
      <c r="P209" s="323"/>
      <c r="Q209" s="82"/>
      <c r="R209" s="108"/>
    </row>
    <row r="210" spans="1:18" ht="12.75">
      <c r="A210" s="315"/>
      <c r="B210" s="318"/>
      <c r="C210" s="329"/>
      <c r="D210" s="331"/>
      <c r="E210" s="81" t="s">
        <v>365</v>
      </c>
      <c r="F210" s="75"/>
      <c r="G210" s="75" t="s">
        <v>158</v>
      </c>
      <c r="H210" s="75">
        <v>10</v>
      </c>
      <c r="I210" s="323"/>
      <c r="J210" s="76"/>
      <c r="K210" s="75"/>
      <c r="L210" s="323"/>
      <c r="M210" s="76"/>
      <c r="N210" s="76"/>
      <c r="O210" s="76">
        <v>1</v>
      </c>
      <c r="P210" s="323"/>
      <c r="Q210" s="82"/>
      <c r="R210" s="108"/>
    </row>
    <row r="211" spans="1:18" ht="12.75">
      <c r="A211" s="315"/>
      <c r="B211" s="318"/>
      <c r="C211" s="329"/>
      <c r="D211" s="331"/>
      <c r="E211" s="93" t="s">
        <v>366</v>
      </c>
      <c r="F211" s="75">
        <v>10</v>
      </c>
      <c r="G211" s="75" t="s">
        <v>158</v>
      </c>
      <c r="H211" s="76">
        <v>0.4</v>
      </c>
      <c r="I211" s="323"/>
      <c r="J211" s="76"/>
      <c r="K211" s="75"/>
      <c r="L211" s="323"/>
      <c r="M211" s="76"/>
      <c r="N211" s="76"/>
      <c r="O211" s="76"/>
      <c r="P211" s="323"/>
      <c r="Q211" s="79"/>
      <c r="R211" s="108"/>
    </row>
    <row r="212" spans="1:18" ht="12.75">
      <c r="A212" s="315"/>
      <c r="B212" s="318"/>
      <c r="C212" s="329"/>
      <c r="D212" s="331"/>
      <c r="E212" s="93" t="s">
        <v>367</v>
      </c>
      <c r="F212" s="75">
        <v>10</v>
      </c>
      <c r="G212" s="75" t="s">
        <v>158</v>
      </c>
      <c r="H212" s="76">
        <v>0.4</v>
      </c>
      <c r="I212" s="323"/>
      <c r="J212" s="76"/>
      <c r="K212" s="75"/>
      <c r="L212" s="323"/>
      <c r="M212" s="76"/>
      <c r="N212" s="76"/>
      <c r="O212" s="76"/>
      <c r="P212" s="323"/>
      <c r="Q212" s="79"/>
      <c r="R212" s="108"/>
    </row>
    <row r="213" spans="1:18" ht="12.75">
      <c r="A213" s="315"/>
      <c r="B213" s="318"/>
      <c r="C213" s="329"/>
      <c r="D213" s="331"/>
      <c r="E213" s="93" t="s">
        <v>368</v>
      </c>
      <c r="F213" s="75">
        <v>10</v>
      </c>
      <c r="G213" s="75" t="s">
        <v>158</v>
      </c>
      <c r="H213" s="76">
        <v>0.4</v>
      </c>
      <c r="I213" s="323"/>
      <c r="J213" s="76"/>
      <c r="K213" s="75"/>
      <c r="L213" s="323"/>
      <c r="M213" s="76"/>
      <c r="N213" s="76"/>
      <c r="O213" s="76"/>
      <c r="P213" s="323"/>
      <c r="Q213" s="79"/>
      <c r="R213" s="108"/>
    </row>
    <row r="214" spans="1:18" ht="12.75">
      <c r="A214" s="315"/>
      <c r="B214" s="318"/>
      <c r="C214" s="329"/>
      <c r="D214" s="333"/>
      <c r="E214" s="81" t="s">
        <v>369</v>
      </c>
      <c r="F214" s="75"/>
      <c r="G214" s="75" t="s">
        <v>158</v>
      </c>
      <c r="H214" s="75">
        <v>10</v>
      </c>
      <c r="I214" s="324"/>
      <c r="J214" s="76"/>
      <c r="K214" s="75"/>
      <c r="L214" s="324"/>
      <c r="M214" s="76"/>
      <c r="N214" s="76"/>
      <c r="O214" s="76">
        <v>1</v>
      </c>
      <c r="P214" s="324"/>
      <c r="Q214" s="82"/>
      <c r="R214" s="108"/>
    </row>
    <row r="215" spans="1:17" ht="12.75">
      <c r="A215" s="315"/>
      <c r="B215" s="318"/>
      <c r="C215" s="329"/>
      <c r="D215" s="326" t="s">
        <v>370</v>
      </c>
      <c r="E215" s="80" t="s">
        <v>371</v>
      </c>
      <c r="F215" s="75">
        <v>10</v>
      </c>
      <c r="G215" s="75" t="s">
        <v>158</v>
      </c>
      <c r="H215" s="76">
        <v>0.4</v>
      </c>
      <c r="I215" s="327">
        <v>161</v>
      </c>
      <c r="J215" s="76"/>
      <c r="K215" s="75">
        <v>1</v>
      </c>
      <c r="L215" s="327">
        <v>159</v>
      </c>
      <c r="M215" s="76"/>
      <c r="N215" s="76"/>
      <c r="O215" s="76"/>
      <c r="P215" s="327">
        <v>160</v>
      </c>
      <c r="Q215" s="79"/>
    </row>
    <row r="216" spans="1:17" ht="25.5">
      <c r="A216" s="315"/>
      <c r="B216" s="318"/>
      <c r="C216" s="329"/>
      <c r="D216" s="331"/>
      <c r="E216" s="92" t="s">
        <v>372</v>
      </c>
      <c r="F216" s="75"/>
      <c r="G216" s="74" t="s">
        <v>158</v>
      </c>
      <c r="H216" s="74">
        <v>10</v>
      </c>
      <c r="I216" s="323"/>
      <c r="J216" s="76"/>
      <c r="K216" s="75">
        <v>1</v>
      </c>
      <c r="L216" s="323"/>
      <c r="M216" s="76"/>
      <c r="N216" s="76"/>
      <c r="O216" s="76">
        <v>1</v>
      </c>
      <c r="P216" s="323"/>
      <c r="Q216" s="109" t="s">
        <v>212</v>
      </c>
    </row>
    <row r="217" spans="1:17" ht="13.5" thickBot="1">
      <c r="A217" s="315"/>
      <c r="B217" s="318"/>
      <c r="C217" s="329"/>
      <c r="D217" s="331"/>
      <c r="E217" s="103" t="s">
        <v>243</v>
      </c>
      <c r="F217" s="75">
        <v>10</v>
      </c>
      <c r="G217" s="75" t="s">
        <v>158</v>
      </c>
      <c r="H217" s="97">
        <v>0.4</v>
      </c>
      <c r="I217" s="332"/>
      <c r="J217" s="104"/>
      <c r="K217" s="105"/>
      <c r="L217" s="332"/>
      <c r="M217" s="104"/>
      <c r="N217" s="104"/>
      <c r="O217" s="104"/>
      <c r="P217" s="332"/>
      <c r="Q217" s="106"/>
    </row>
    <row r="218" spans="1:17" ht="12.75">
      <c r="A218" s="337">
        <v>25</v>
      </c>
      <c r="B218" s="318"/>
      <c r="C218" s="328" t="s">
        <v>373</v>
      </c>
      <c r="D218" s="322" t="s">
        <v>374</v>
      </c>
      <c r="E218" s="100" t="s">
        <v>375</v>
      </c>
      <c r="F218" s="69"/>
      <c r="G218" s="69" t="s">
        <v>376</v>
      </c>
      <c r="H218" s="91">
        <v>10</v>
      </c>
      <c r="I218" s="70">
        <v>1</v>
      </c>
      <c r="J218" s="70"/>
      <c r="K218" s="70"/>
      <c r="L218" s="70">
        <v>1</v>
      </c>
      <c r="M218" s="70"/>
      <c r="N218" s="70"/>
      <c r="O218" s="70">
        <v>1</v>
      </c>
      <c r="Q218" s="102"/>
    </row>
    <row r="219" spans="1:17" ht="13.5" thickBot="1">
      <c r="A219" s="338"/>
      <c r="B219" s="319"/>
      <c r="C219" s="330"/>
      <c r="D219" s="339"/>
      <c r="E219" s="110" t="s">
        <v>377</v>
      </c>
      <c r="F219" s="98"/>
      <c r="G219" s="98" t="s">
        <v>376</v>
      </c>
      <c r="H219" s="98">
        <v>10</v>
      </c>
      <c r="I219" s="97">
        <v>1</v>
      </c>
      <c r="J219" s="97"/>
      <c r="K219" s="97">
        <v>1</v>
      </c>
      <c r="L219" s="97"/>
      <c r="M219" s="97"/>
      <c r="N219" s="97"/>
      <c r="O219" s="97">
        <v>1</v>
      </c>
      <c r="P219" s="97"/>
      <c r="Q219" s="99"/>
    </row>
    <row r="220" spans="1:17" ht="12.75">
      <c r="A220" s="334"/>
      <c r="B220" s="335"/>
      <c r="C220" s="335"/>
      <c r="D220" s="335"/>
      <c r="E220" s="335"/>
      <c r="F220" s="335"/>
      <c r="G220" s="335"/>
      <c r="H220" s="336"/>
      <c r="I220" s="111">
        <f>SUM(I12:I219)</f>
        <v>7634</v>
      </c>
      <c r="J220" s="111"/>
      <c r="K220" s="111">
        <f>SUM(K12:K219)</f>
        <v>76</v>
      </c>
      <c r="L220" s="111">
        <f>SUM(L12:L219)</f>
        <v>7558</v>
      </c>
      <c r="M220" s="111"/>
      <c r="N220" s="111"/>
      <c r="O220" s="111">
        <f>SUM(O12:O219)</f>
        <v>56</v>
      </c>
      <c r="P220" s="111">
        <f>SUM(P12:P219)</f>
        <v>7578</v>
      </c>
      <c r="Q220" s="111"/>
    </row>
    <row r="221" spans="3:8" ht="12.75">
      <c r="C221" s="112"/>
      <c r="D221" s="113"/>
      <c r="E221" s="114"/>
      <c r="G221" s="115"/>
      <c r="H221" s="116"/>
    </row>
    <row r="222" ht="12.75"/>
    <row r="223" spans="1:5" ht="15.75">
      <c r="A223" s="117"/>
      <c r="B223" s="118" t="s">
        <v>948</v>
      </c>
      <c r="C223" s="118"/>
      <c r="D223" s="118"/>
      <c r="E223" s="118"/>
    </row>
    <row r="224" spans="1:5" ht="12.75">
      <c r="A224" s="117"/>
      <c r="B224" s="117"/>
      <c r="C224" s="117"/>
      <c r="D224" s="117"/>
      <c r="E224" s="117"/>
    </row>
    <row r="225" spans="1:5" ht="12.75">
      <c r="A225" s="117"/>
      <c r="B225" s="117"/>
      <c r="C225" s="117"/>
      <c r="D225" s="117"/>
      <c r="E225" s="117"/>
    </row>
    <row r="226" spans="1:5" ht="12.75">
      <c r="A226" s="117"/>
      <c r="B226" s="117" t="s">
        <v>496</v>
      </c>
      <c r="C226" s="117"/>
      <c r="D226" s="117"/>
      <c r="E226" s="117"/>
    </row>
    <row r="227" spans="1:5" ht="12.75">
      <c r="A227" s="117"/>
      <c r="B227" s="117" t="s">
        <v>378</v>
      </c>
      <c r="C227" s="117"/>
      <c r="D227" s="117"/>
      <c r="E227" s="117"/>
    </row>
    <row r="228" ht="12.75"/>
    <row r="229" ht="12.75"/>
  </sheetData>
  <sheetProtection/>
  <mergeCells count="130">
    <mergeCell ref="A220:H220"/>
    <mergeCell ref="D215:D217"/>
    <mergeCell ref="I215:I217"/>
    <mergeCell ref="L215:L217"/>
    <mergeCell ref="P215:P217"/>
    <mergeCell ref="A218:A219"/>
    <mergeCell ref="C218:C219"/>
    <mergeCell ref="D218:D219"/>
    <mergeCell ref="A192:A217"/>
    <mergeCell ref="C192:C217"/>
    <mergeCell ref="D192:D200"/>
    <mergeCell ref="I192:I200"/>
    <mergeCell ref="L192:L200"/>
    <mergeCell ref="P192:P200"/>
    <mergeCell ref="D201:D214"/>
    <mergeCell ref="I201:I214"/>
    <mergeCell ref="L201:L214"/>
    <mergeCell ref="P201:P214"/>
    <mergeCell ref="A174:A191"/>
    <mergeCell ref="C174:C191"/>
    <mergeCell ref="D174:D191"/>
    <mergeCell ref="I174:I191"/>
    <mergeCell ref="L174:L191"/>
    <mergeCell ref="P174:P191"/>
    <mergeCell ref="A148:A154"/>
    <mergeCell ref="D148:D154"/>
    <mergeCell ref="I148:I154"/>
    <mergeCell ref="L148:L154"/>
    <mergeCell ref="P148:P154"/>
    <mergeCell ref="A155:A173"/>
    <mergeCell ref="D155:D173"/>
    <mergeCell ref="I155:I173"/>
    <mergeCell ref="L155:L173"/>
    <mergeCell ref="P155:P173"/>
    <mergeCell ref="A122:A143"/>
    <mergeCell ref="D122:D143"/>
    <mergeCell ref="I122:I143"/>
    <mergeCell ref="L122:L143"/>
    <mergeCell ref="P122:P143"/>
    <mergeCell ref="A144:A147"/>
    <mergeCell ref="D144:D147"/>
    <mergeCell ref="I144:I147"/>
    <mergeCell ref="L144:L147"/>
    <mergeCell ref="P144:P147"/>
    <mergeCell ref="A100:A109"/>
    <mergeCell ref="D100:D109"/>
    <mergeCell ref="I100:I109"/>
    <mergeCell ref="L100:L109"/>
    <mergeCell ref="P100:P109"/>
    <mergeCell ref="A110:A121"/>
    <mergeCell ref="D110:D121"/>
    <mergeCell ref="I110:I121"/>
    <mergeCell ref="L110:L121"/>
    <mergeCell ref="P110:P121"/>
    <mergeCell ref="A88:A91"/>
    <mergeCell ref="D88:D91"/>
    <mergeCell ref="I88:I91"/>
    <mergeCell ref="L88:L91"/>
    <mergeCell ref="P88:P91"/>
    <mergeCell ref="A92:A99"/>
    <mergeCell ref="D92:D99"/>
    <mergeCell ref="I92:I99"/>
    <mergeCell ref="L92:L99"/>
    <mergeCell ref="P92:P99"/>
    <mergeCell ref="A77:A83"/>
    <mergeCell ref="D77:D83"/>
    <mergeCell ref="I77:I83"/>
    <mergeCell ref="L77:L83"/>
    <mergeCell ref="P77:P83"/>
    <mergeCell ref="A84:A87"/>
    <mergeCell ref="D84:D87"/>
    <mergeCell ref="I84:I87"/>
    <mergeCell ref="L84:L87"/>
    <mergeCell ref="P84:P87"/>
    <mergeCell ref="P58:P69"/>
    <mergeCell ref="A70:A76"/>
    <mergeCell ref="D70:D76"/>
    <mergeCell ref="I70:I76"/>
    <mergeCell ref="L70:L76"/>
    <mergeCell ref="P70:P76"/>
    <mergeCell ref="A43:A51"/>
    <mergeCell ref="D43:D51"/>
    <mergeCell ref="I43:I51"/>
    <mergeCell ref="L43:L51"/>
    <mergeCell ref="P43:P51"/>
    <mergeCell ref="A58:A69"/>
    <mergeCell ref="C58:C173"/>
    <mergeCell ref="D58:D69"/>
    <mergeCell ref="I58:I69"/>
    <mergeCell ref="L58:L69"/>
    <mergeCell ref="A18:A25"/>
    <mergeCell ref="D18:D25"/>
    <mergeCell ref="I18:I25"/>
    <mergeCell ref="L18:L25"/>
    <mergeCell ref="P18:P25"/>
    <mergeCell ref="A26:A42"/>
    <mergeCell ref="D26:D42"/>
    <mergeCell ref="I26:I42"/>
    <mergeCell ref="L26:L42"/>
    <mergeCell ref="P26:P42"/>
    <mergeCell ref="N8:N10"/>
    <mergeCell ref="O8:O10"/>
    <mergeCell ref="P8:P10"/>
    <mergeCell ref="A12:A17"/>
    <mergeCell ref="B12:B219"/>
    <mergeCell ref="C12:C57"/>
    <mergeCell ref="D12:D17"/>
    <mergeCell ref="I12:I17"/>
    <mergeCell ref="L12:L17"/>
    <mergeCell ref="P12:P17"/>
    <mergeCell ref="G5:G10"/>
    <mergeCell ref="H5:H10"/>
    <mergeCell ref="I5:I10"/>
    <mergeCell ref="J5:L7"/>
    <mergeCell ref="M5:P7"/>
    <mergeCell ref="Q5:Q10"/>
    <mergeCell ref="J8:J10"/>
    <mergeCell ref="K8:K10"/>
    <mergeCell ref="L8:L10"/>
    <mergeCell ref="M8:M10"/>
    <mergeCell ref="A1:Q1"/>
    <mergeCell ref="A3:A10"/>
    <mergeCell ref="B3:B10"/>
    <mergeCell ref="C3:C10"/>
    <mergeCell ref="D3:D10"/>
    <mergeCell ref="E3:F4"/>
    <mergeCell ref="G3:H4"/>
    <mergeCell ref="I3:Q4"/>
    <mergeCell ref="E5:E10"/>
    <mergeCell ref="F5:F10"/>
  </mergeCells>
  <printOptions/>
  <pageMargins left="0.11811023622047245" right="0.11811023622047245" top="0.1968503937007874" bottom="0.15748031496062992" header="0" footer="0"/>
  <pageSetup horizontalDpi="600" verticalDpi="600" orientation="landscape" paperSize="9" scale="7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W31"/>
  <sheetViews>
    <sheetView zoomScalePageLayoutView="0" workbookViewId="0" topLeftCell="A1">
      <selection activeCell="AW20" sqref="AW20:CX20"/>
    </sheetView>
  </sheetViews>
  <sheetFormatPr defaultColWidth="0.85546875" defaultRowHeight="12.75"/>
  <cols>
    <col min="1" max="24" width="0.85546875" style="1" customWidth="1"/>
    <col min="25" max="25" width="3.00390625" style="1" customWidth="1"/>
    <col min="26" max="65" width="0.85546875" style="1" customWidth="1"/>
    <col min="66" max="66" width="3.28125" style="1" customWidth="1"/>
    <col min="67" max="98" width="0.85546875" style="1" customWidth="1"/>
    <col min="99" max="99" width="1.7109375" style="1" customWidth="1"/>
    <col min="100" max="102" width="0.85546875" style="1" customWidth="1"/>
    <col min="103" max="103" width="0.5625" style="1" customWidth="1"/>
    <col min="104" max="16384" width="0.85546875" style="1" customWidth="1"/>
  </cols>
  <sheetData>
    <row r="1" spans="1:105" ht="90" customHeight="1">
      <c r="A1" s="153" t="s">
        <v>379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4"/>
      <c r="CZ1" s="4"/>
      <c r="DA1" s="4"/>
    </row>
    <row r="2" ht="15"/>
    <row r="3" spans="1:102" ht="63" customHeight="1">
      <c r="A3" s="155" t="s">
        <v>380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</row>
    <row r="4" ht="15.75" customHeight="1"/>
    <row r="5" spans="1:102" ht="15">
      <c r="A5" s="30"/>
      <c r="B5" s="30"/>
      <c r="C5" s="181" t="s">
        <v>15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30"/>
      <c r="CX5" s="30"/>
    </row>
    <row r="6" spans="1:102" ht="13.5" customHeight="1">
      <c r="A6" s="157" t="s">
        <v>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</row>
    <row r="7" ht="13.5" customHeight="1"/>
    <row r="8" spans="1:102" s="31" customFormat="1" ht="30.75" customHeight="1">
      <c r="A8" s="173" t="s">
        <v>18</v>
      </c>
      <c r="B8" s="265"/>
      <c r="C8" s="265"/>
      <c r="D8" s="265"/>
      <c r="E8" s="265"/>
      <c r="F8" s="265"/>
      <c r="G8" s="266"/>
      <c r="H8" s="173" t="s">
        <v>19</v>
      </c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6"/>
      <c r="AW8" s="173" t="s">
        <v>20</v>
      </c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6"/>
    </row>
    <row r="9" spans="1:102" s="2" customFormat="1" ht="36.75" customHeight="1">
      <c r="A9" s="340">
        <v>1</v>
      </c>
      <c r="B9" s="341"/>
      <c r="C9" s="341"/>
      <c r="D9" s="341"/>
      <c r="E9" s="341"/>
      <c r="F9" s="341"/>
      <c r="G9" s="342"/>
      <c r="H9" s="361" t="s">
        <v>381</v>
      </c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3"/>
      <c r="AW9" s="132" t="s">
        <v>382</v>
      </c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4"/>
    </row>
    <row r="10" spans="1:102" s="2" customFormat="1" ht="25.5" customHeight="1">
      <c r="A10" s="343"/>
      <c r="B10" s="344"/>
      <c r="C10" s="344"/>
      <c r="D10" s="344"/>
      <c r="E10" s="344"/>
      <c r="F10" s="344"/>
      <c r="G10" s="345"/>
      <c r="H10" s="364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6"/>
      <c r="AW10" s="355">
        <v>7634</v>
      </c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  <c r="CV10" s="356"/>
      <c r="CW10" s="356"/>
      <c r="CX10" s="357"/>
    </row>
    <row r="11" spans="1:102" s="2" customFormat="1" ht="30" customHeight="1">
      <c r="A11" s="340" t="s">
        <v>45</v>
      </c>
      <c r="B11" s="341"/>
      <c r="C11" s="341"/>
      <c r="D11" s="341"/>
      <c r="E11" s="341"/>
      <c r="F11" s="341"/>
      <c r="G11" s="342"/>
      <c r="H11" s="346" t="s">
        <v>383</v>
      </c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8"/>
      <c r="AW11" s="132" t="s">
        <v>382</v>
      </c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4"/>
    </row>
    <row r="12" spans="1:102" s="2" customFormat="1" ht="19.5" customHeight="1">
      <c r="A12" s="343"/>
      <c r="B12" s="344"/>
      <c r="C12" s="344"/>
      <c r="D12" s="344"/>
      <c r="E12" s="344"/>
      <c r="F12" s="344"/>
      <c r="G12" s="345"/>
      <c r="H12" s="349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1"/>
      <c r="AW12" s="355">
        <v>0</v>
      </c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  <c r="CV12" s="356"/>
      <c r="CW12" s="356"/>
      <c r="CX12" s="357"/>
    </row>
    <row r="13" spans="1:102" s="2" customFormat="1" ht="30.75" customHeight="1">
      <c r="A13" s="340" t="s">
        <v>384</v>
      </c>
      <c r="B13" s="341"/>
      <c r="C13" s="341"/>
      <c r="D13" s="341"/>
      <c r="E13" s="341"/>
      <c r="F13" s="341"/>
      <c r="G13" s="342"/>
      <c r="H13" s="346" t="s">
        <v>385</v>
      </c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348"/>
      <c r="AW13" s="352" t="s">
        <v>382</v>
      </c>
      <c r="AX13" s="353"/>
      <c r="AY13" s="353"/>
      <c r="AZ13" s="353"/>
      <c r="BA13" s="353"/>
      <c r="BB13" s="353"/>
      <c r="BC13" s="353"/>
      <c r="BD13" s="353"/>
      <c r="BE13" s="353"/>
      <c r="BF13" s="353"/>
      <c r="BG13" s="353"/>
      <c r="BH13" s="353"/>
      <c r="BI13" s="353"/>
      <c r="BJ13" s="353"/>
      <c r="BK13" s="353"/>
      <c r="BL13" s="353"/>
      <c r="BM13" s="353"/>
      <c r="BN13" s="353"/>
      <c r="BO13" s="353"/>
      <c r="BP13" s="353"/>
      <c r="BQ13" s="353"/>
      <c r="BR13" s="353"/>
      <c r="BS13" s="353"/>
      <c r="BT13" s="353"/>
      <c r="BU13" s="353"/>
      <c r="BV13" s="353"/>
      <c r="BW13" s="353"/>
      <c r="BX13" s="353"/>
      <c r="BY13" s="353"/>
      <c r="BZ13" s="353"/>
      <c r="CA13" s="353"/>
      <c r="CB13" s="353"/>
      <c r="CC13" s="353"/>
      <c r="CD13" s="353"/>
      <c r="CE13" s="353"/>
      <c r="CF13" s="353"/>
      <c r="CG13" s="353"/>
      <c r="CH13" s="353"/>
      <c r="CI13" s="353"/>
      <c r="CJ13" s="353"/>
      <c r="CK13" s="353"/>
      <c r="CL13" s="353"/>
      <c r="CM13" s="353"/>
      <c r="CN13" s="353"/>
      <c r="CO13" s="353"/>
      <c r="CP13" s="353"/>
      <c r="CQ13" s="353"/>
      <c r="CR13" s="353"/>
      <c r="CS13" s="353"/>
      <c r="CT13" s="353"/>
      <c r="CU13" s="353"/>
      <c r="CV13" s="353"/>
      <c r="CW13" s="353"/>
      <c r="CX13" s="354"/>
    </row>
    <row r="14" spans="1:102" s="2" customFormat="1" ht="19.5" customHeight="1">
      <c r="A14" s="343"/>
      <c r="B14" s="344"/>
      <c r="C14" s="344"/>
      <c r="D14" s="344"/>
      <c r="E14" s="344"/>
      <c r="F14" s="344"/>
      <c r="G14" s="345"/>
      <c r="H14" s="349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1"/>
      <c r="AW14" s="355">
        <v>10</v>
      </c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7"/>
    </row>
    <row r="15" spans="1:102" s="2" customFormat="1" ht="30.75" customHeight="1">
      <c r="A15" s="340" t="s">
        <v>386</v>
      </c>
      <c r="B15" s="341"/>
      <c r="C15" s="341"/>
      <c r="D15" s="341"/>
      <c r="E15" s="341"/>
      <c r="F15" s="341"/>
      <c r="G15" s="342"/>
      <c r="H15" s="346" t="s">
        <v>387</v>
      </c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8"/>
      <c r="AW15" s="352" t="s">
        <v>382</v>
      </c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53"/>
      <c r="CG15" s="353"/>
      <c r="CH15" s="353"/>
      <c r="CI15" s="353"/>
      <c r="CJ15" s="353"/>
      <c r="CK15" s="353"/>
      <c r="CL15" s="353"/>
      <c r="CM15" s="353"/>
      <c r="CN15" s="353"/>
      <c r="CO15" s="353"/>
      <c r="CP15" s="353"/>
      <c r="CQ15" s="353"/>
      <c r="CR15" s="353"/>
      <c r="CS15" s="353"/>
      <c r="CT15" s="353"/>
      <c r="CU15" s="353"/>
      <c r="CV15" s="353"/>
      <c r="CW15" s="353"/>
      <c r="CX15" s="354"/>
    </row>
    <row r="16" spans="1:102" s="2" customFormat="1" ht="20.25" customHeight="1">
      <c r="A16" s="343"/>
      <c r="B16" s="344"/>
      <c r="C16" s="344"/>
      <c r="D16" s="344"/>
      <c r="E16" s="344"/>
      <c r="F16" s="344"/>
      <c r="G16" s="345"/>
      <c r="H16" s="349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1"/>
      <c r="AW16" s="355">
        <v>330</v>
      </c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  <c r="CV16" s="356"/>
      <c r="CW16" s="356"/>
      <c r="CX16" s="357"/>
    </row>
    <row r="17" spans="1:102" s="2" customFormat="1" ht="30.75" customHeight="1">
      <c r="A17" s="340" t="s">
        <v>388</v>
      </c>
      <c r="B17" s="341"/>
      <c r="C17" s="341"/>
      <c r="D17" s="341"/>
      <c r="E17" s="341"/>
      <c r="F17" s="341"/>
      <c r="G17" s="342"/>
      <c r="H17" s="346" t="s">
        <v>389</v>
      </c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8"/>
      <c r="AW17" s="352" t="s">
        <v>382</v>
      </c>
      <c r="AX17" s="353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3"/>
      <c r="BS17" s="353"/>
      <c r="BT17" s="353"/>
      <c r="BU17" s="353"/>
      <c r="BV17" s="353"/>
      <c r="BW17" s="353"/>
      <c r="BX17" s="353"/>
      <c r="BY17" s="353"/>
      <c r="BZ17" s="353"/>
      <c r="CA17" s="353"/>
      <c r="CB17" s="353"/>
      <c r="CC17" s="353"/>
      <c r="CD17" s="353"/>
      <c r="CE17" s="353"/>
      <c r="CF17" s="353"/>
      <c r="CG17" s="353"/>
      <c r="CH17" s="353"/>
      <c r="CI17" s="353"/>
      <c r="CJ17" s="353"/>
      <c r="CK17" s="353"/>
      <c r="CL17" s="353"/>
      <c r="CM17" s="353"/>
      <c r="CN17" s="353"/>
      <c r="CO17" s="353"/>
      <c r="CP17" s="353"/>
      <c r="CQ17" s="353"/>
      <c r="CR17" s="353"/>
      <c r="CS17" s="353"/>
      <c r="CT17" s="353"/>
      <c r="CU17" s="353"/>
      <c r="CV17" s="353"/>
      <c r="CW17" s="353"/>
      <c r="CX17" s="354"/>
    </row>
    <row r="18" spans="1:102" s="2" customFormat="1" ht="18.75" customHeight="1">
      <c r="A18" s="343"/>
      <c r="B18" s="344"/>
      <c r="C18" s="344"/>
      <c r="D18" s="344"/>
      <c r="E18" s="344"/>
      <c r="F18" s="344"/>
      <c r="G18" s="345"/>
      <c r="H18" s="349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1"/>
      <c r="AW18" s="355">
        <v>7294</v>
      </c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7"/>
    </row>
    <row r="19" spans="1:102" s="2" customFormat="1" ht="76.5" customHeight="1">
      <c r="A19" s="340" t="s">
        <v>2</v>
      </c>
      <c r="B19" s="341"/>
      <c r="C19" s="341"/>
      <c r="D19" s="341"/>
      <c r="E19" s="341"/>
      <c r="F19" s="341"/>
      <c r="G19" s="342"/>
      <c r="H19" s="346" t="s">
        <v>23</v>
      </c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8"/>
      <c r="AW19" s="352" t="s">
        <v>390</v>
      </c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3"/>
      <c r="CI19" s="353"/>
      <c r="CJ19" s="353"/>
      <c r="CK19" s="353"/>
      <c r="CL19" s="353"/>
      <c r="CM19" s="353"/>
      <c r="CN19" s="353"/>
      <c r="CO19" s="353"/>
      <c r="CP19" s="353"/>
      <c r="CQ19" s="353"/>
      <c r="CR19" s="353"/>
      <c r="CS19" s="353"/>
      <c r="CT19" s="353"/>
      <c r="CU19" s="353"/>
      <c r="CV19" s="353"/>
      <c r="CW19" s="353"/>
      <c r="CX19" s="354"/>
    </row>
    <row r="20" spans="1:127" s="2" customFormat="1" ht="18.75" customHeight="1">
      <c r="A20" s="343"/>
      <c r="B20" s="344"/>
      <c r="C20" s="344"/>
      <c r="D20" s="344"/>
      <c r="E20" s="344"/>
      <c r="F20" s="344"/>
      <c r="G20" s="345"/>
      <c r="H20" s="349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1"/>
      <c r="AW20" s="358">
        <v>1.66583</v>
      </c>
      <c r="AX20" s="359"/>
      <c r="AY20" s="359"/>
      <c r="AZ20" s="359"/>
      <c r="BA20" s="359"/>
      <c r="BB20" s="359"/>
      <c r="BC20" s="359"/>
      <c r="BD20" s="359"/>
      <c r="BE20" s="359"/>
      <c r="BF20" s="359"/>
      <c r="BG20" s="359"/>
      <c r="BH20" s="359"/>
      <c r="BI20" s="359"/>
      <c r="BJ20" s="359"/>
      <c r="BK20" s="359"/>
      <c r="BL20" s="359"/>
      <c r="BM20" s="359"/>
      <c r="BN20" s="359"/>
      <c r="BO20" s="359"/>
      <c r="BP20" s="359"/>
      <c r="BQ20" s="359"/>
      <c r="BR20" s="359"/>
      <c r="BS20" s="359"/>
      <c r="BT20" s="359"/>
      <c r="BU20" s="359"/>
      <c r="BV20" s="359"/>
      <c r="BW20" s="359"/>
      <c r="BX20" s="359"/>
      <c r="BY20" s="359"/>
      <c r="BZ20" s="359"/>
      <c r="CA20" s="359"/>
      <c r="CB20" s="359"/>
      <c r="CC20" s="359"/>
      <c r="CD20" s="359"/>
      <c r="CE20" s="359"/>
      <c r="CF20" s="359"/>
      <c r="CG20" s="359"/>
      <c r="CH20" s="359"/>
      <c r="CI20" s="359"/>
      <c r="CJ20" s="359"/>
      <c r="CK20" s="359"/>
      <c r="CL20" s="359"/>
      <c r="CM20" s="359"/>
      <c r="CN20" s="359"/>
      <c r="CO20" s="359"/>
      <c r="CP20" s="359"/>
      <c r="CQ20" s="359"/>
      <c r="CR20" s="359"/>
      <c r="CS20" s="359"/>
      <c r="CT20" s="359"/>
      <c r="CU20" s="359"/>
      <c r="CV20" s="359"/>
      <c r="CW20" s="359"/>
      <c r="CX20" s="360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</row>
    <row r="21" spans="1:102" s="2" customFormat="1" ht="79.5" customHeight="1">
      <c r="A21" s="340" t="s">
        <v>3</v>
      </c>
      <c r="B21" s="341"/>
      <c r="C21" s="341"/>
      <c r="D21" s="341"/>
      <c r="E21" s="341"/>
      <c r="F21" s="341"/>
      <c r="G21" s="342"/>
      <c r="H21" s="346" t="s">
        <v>26</v>
      </c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8"/>
      <c r="AW21" s="352" t="s">
        <v>391</v>
      </c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  <c r="CX21" s="354"/>
    </row>
    <row r="22" spans="1:108" s="2" customFormat="1" ht="19.5" customHeight="1">
      <c r="A22" s="343"/>
      <c r="B22" s="344"/>
      <c r="C22" s="344"/>
      <c r="D22" s="344"/>
      <c r="E22" s="344"/>
      <c r="F22" s="344"/>
      <c r="G22" s="345"/>
      <c r="H22" s="349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1"/>
      <c r="AW22" s="355">
        <f>'1,3'!BF16</f>
        <v>0.97</v>
      </c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7"/>
      <c r="DD22" s="14"/>
    </row>
    <row r="23" spans="1:102" s="2" customFormat="1" ht="77.25" customHeight="1">
      <c r="A23" s="340" t="s">
        <v>4</v>
      </c>
      <c r="B23" s="341"/>
      <c r="C23" s="341"/>
      <c r="D23" s="341"/>
      <c r="E23" s="341"/>
      <c r="F23" s="341"/>
      <c r="G23" s="342"/>
      <c r="H23" s="346" t="s">
        <v>392</v>
      </c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8"/>
      <c r="AW23" s="352" t="s">
        <v>393</v>
      </c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3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  <c r="CX23" s="354"/>
    </row>
    <row r="24" spans="1:108" s="2" customFormat="1" ht="18" customHeight="1">
      <c r="A24" s="343"/>
      <c r="B24" s="344"/>
      <c r="C24" s="344"/>
      <c r="D24" s="344"/>
      <c r="E24" s="344"/>
      <c r="F24" s="344"/>
      <c r="G24" s="345"/>
      <c r="H24" s="349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1"/>
      <c r="AW24" s="355">
        <v>1.12252</v>
      </c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  <c r="CV24" s="356"/>
      <c r="CW24" s="356"/>
      <c r="CX24" s="357"/>
      <c r="DD24" s="14"/>
    </row>
    <row r="25" spans="1:102" s="2" customFormat="1" ht="75.75" customHeight="1">
      <c r="A25" s="340" t="s">
        <v>5</v>
      </c>
      <c r="B25" s="341"/>
      <c r="C25" s="341"/>
      <c r="D25" s="341"/>
      <c r="E25" s="341"/>
      <c r="F25" s="341"/>
      <c r="G25" s="342"/>
      <c r="H25" s="346" t="s">
        <v>394</v>
      </c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8"/>
      <c r="AW25" s="352" t="s">
        <v>395</v>
      </c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3"/>
      <c r="BS25" s="353"/>
      <c r="BT25" s="353"/>
      <c r="BU25" s="353"/>
      <c r="BV25" s="353"/>
      <c r="BW25" s="353"/>
      <c r="BX25" s="353"/>
      <c r="BY25" s="353"/>
      <c r="BZ25" s="353"/>
      <c r="CA25" s="353"/>
      <c r="CB25" s="353"/>
      <c r="CC25" s="353"/>
      <c r="CD25" s="353"/>
      <c r="CE25" s="353"/>
      <c r="CF25" s="353"/>
      <c r="CG25" s="353"/>
      <c r="CH25" s="353"/>
      <c r="CI25" s="353"/>
      <c r="CJ25" s="353"/>
      <c r="CK25" s="353"/>
      <c r="CL25" s="353"/>
      <c r="CM25" s="353"/>
      <c r="CN25" s="353"/>
      <c r="CO25" s="353"/>
      <c r="CP25" s="353"/>
      <c r="CQ25" s="353"/>
      <c r="CR25" s="353"/>
      <c r="CS25" s="353"/>
      <c r="CT25" s="353"/>
      <c r="CU25" s="353"/>
      <c r="CV25" s="353"/>
      <c r="CW25" s="353"/>
      <c r="CX25" s="354"/>
    </row>
    <row r="26" spans="1:108" s="2" customFormat="1" ht="18.75" customHeight="1">
      <c r="A26" s="343"/>
      <c r="B26" s="344"/>
      <c r="C26" s="344"/>
      <c r="D26" s="344"/>
      <c r="E26" s="344"/>
      <c r="F26" s="344"/>
      <c r="G26" s="345"/>
      <c r="H26" s="349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1"/>
      <c r="AW26" s="355">
        <v>0.45101</v>
      </c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6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  <c r="CV26" s="356"/>
      <c r="CW26" s="356"/>
      <c r="CX26" s="357"/>
      <c r="DD26" s="14"/>
    </row>
    <row r="27" spans="1:102" s="2" customFormat="1" ht="8.25" customHeight="1">
      <c r="A27" s="11"/>
      <c r="B27" s="11"/>
      <c r="C27" s="11"/>
      <c r="D27" s="11"/>
      <c r="E27" s="11"/>
      <c r="F27" s="11"/>
      <c r="G27" s="11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</row>
    <row r="28" spans="1:2" ht="22.5" customHeight="1">
      <c r="A28" s="38" t="s">
        <v>955</v>
      </c>
      <c r="B28" s="38"/>
    </row>
    <row r="29" ht="13.5" customHeight="1">
      <c r="A29" s="29" t="s">
        <v>954</v>
      </c>
    </row>
    <row r="30" spans="1:84" ht="15.75" customHeight="1">
      <c r="A30" s="29" t="s">
        <v>508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</row>
    <row r="31" spans="1:84" ht="13.5" customHeight="1">
      <c r="A31" s="29" t="s">
        <v>509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</row>
  </sheetData>
  <sheetProtection/>
  <mergeCells count="43">
    <mergeCell ref="A1:CX1"/>
    <mergeCell ref="A3:CX3"/>
    <mergeCell ref="C5:CV5"/>
    <mergeCell ref="A6:CX6"/>
    <mergeCell ref="A8:G8"/>
    <mergeCell ref="H8:AV8"/>
    <mergeCell ref="AW8:CX8"/>
    <mergeCell ref="A9:G10"/>
    <mergeCell ref="H9:AV10"/>
    <mergeCell ref="AW9:CX9"/>
    <mergeCell ref="AW10:CX10"/>
    <mergeCell ref="A11:G12"/>
    <mergeCell ref="H11:AV12"/>
    <mergeCell ref="AW11:CX11"/>
    <mergeCell ref="AW12:CX12"/>
    <mergeCell ref="A13:G14"/>
    <mergeCell ref="H13:AV14"/>
    <mergeCell ref="AW13:CX13"/>
    <mergeCell ref="AW14:CX14"/>
    <mergeCell ref="A15:G16"/>
    <mergeCell ref="H15:AV16"/>
    <mergeCell ref="AW15:CX15"/>
    <mergeCell ref="AW16:CX16"/>
    <mergeCell ref="AW23:CX23"/>
    <mergeCell ref="AW24:CX24"/>
    <mergeCell ref="A17:G18"/>
    <mergeCell ref="H17:AV18"/>
    <mergeCell ref="AW17:CX17"/>
    <mergeCell ref="AW18:CX18"/>
    <mergeCell ref="A19:G20"/>
    <mergeCell ref="H19:AV20"/>
    <mergeCell ref="AW19:CX19"/>
    <mergeCell ref="AW20:CX20"/>
    <mergeCell ref="A25:G26"/>
    <mergeCell ref="H25:AV26"/>
    <mergeCell ref="AW25:CX25"/>
    <mergeCell ref="AW26:CX26"/>
    <mergeCell ref="A21:G22"/>
    <mergeCell ref="H21:AV22"/>
    <mergeCell ref="AW21:CX21"/>
    <mergeCell ref="AW22:CX22"/>
    <mergeCell ref="A23:G24"/>
    <mergeCell ref="H23:AV24"/>
  </mergeCells>
  <printOptions/>
  <pageMargins left="0.7086614173228347" right="0.1968503937007874" top="0.1968503937007874" bottom="0.1968503937007874" header="0.15748031496062992" footer="0.15748031496062992"/>
  <pageSetup horizontalDpi="600" verticalDpi="600" orientation="portrait" paperSize="9" scale="8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A22"/>
  <sheetViews>
    <sheetView zoomScalePageLayoutView="0" workbookViewId="0" topLeftCell="A4">
      <selection activeCell="EP18" sqref="EP18"/>
    </sheetView>
  </sheetViews>
  <sheetFormatPr defaultColWidth="0.85546875" defaultRowHeight="12.75"/>
  <cols>
    <col min="1" max="33" width="0.85546875" style="1" customWidth="1"/>
    <col min="34" max="34" width="3.57421875" style="1" customWidth="1"/>
    <col min="35" max="78" width="0.85546875" style="1" customWidth="1"/>
    <col min="79" max="79" width="3.7109375" style="1" customWidth="1"/>
    <col min="80" max="102" width="0.85546875" style="1" customWidth="1"/>
    <col min="103" max="103" width="0.42578125" style="1" customWidth="1"/>
    <col min="104" max="16384" width="0.85546875" style="1" customWidth="1"/>
  </cols>
  <sheetData>
    <row r="1" spans="1:105" ht="90" customHeight="1">
      <c r="A1" s="153" t="s">
        <v>396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4"/>
      <c r="CZ1" s="4"/>
      <c r="DA1" s="4"/>
    </row>
    <row r="4" spans="1:102" ht="93" customHeight="1">
      <c r="A4" s="169" t="s">
        <v>397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</row>
    <row r="5" ht="12.75" customHeight="1"/>
    <row r="6" ht="9" customHeight="1"/>
    <row r="7" spans="1:102" ht="67.5" customHeight="1">
      <c r="A7" s="169" t="s">
        <v>398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</row>
    <row r="9" spans="1:102" ht="18">
      <c r="A9" s="262" t="s">
        <v>133</v>
      </c>
      <c r="B9" s="263"/>
      <c r="C9" s="263"/>
      <c r="D9" s="263"/>
      <c r="E9" s="263"/>
      <c r="F9" s="263"/>
      <c r="G9" s="264"/>
      <c r="H9" s="262" t="s">
        <v>399</v>
      </c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4"/>
    </row>
    <row r="10" spans="1:102" ht="31.5" customHeight="1">
      <c r="A10" s="243" t="s">
        <v>1</v>
      </c>
      <c r="B10" s="244"/>
      <c r="C10" s="244"/>
      <c r="D10" s="244"/>
      <c r="E10" s="244"/>
      <c r="F10" s="244"/>
      <c r="G10" s="245"/>
      <c r="H10" s="367" t="s">
        <v>400</v>
      </c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8"/>
      <c r="BJ10" s="368"/>
      <c r="BK10" s="368"/>
      <c r="BL10" s="368"/>
      <c r="BM10" s="368"/>
      <c r="BN10" s="368"/>
      <c r="BO10" s="368"/>
      <c r="BP10" s="368"/>
      <c r="BQ10" s="368"/>
      <c r="BR10" s="368"/>
      <c r="BS10" s="368"/>
      <c r="BT10" s="368"/>
      <c r="BU10" s="368"/>
      <c r="BV10" s="368"/>
      <c r="BW10" s="368"/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368"/>
      <c r="CW10" s="368"/>
      <c r="CX10" s="369"/>
    </row>
    <row r="11" spans="1:102" ht="45" customHeight="1">
      <c r="A11" s="243" t="s">
        <v>2</v>
      </c>
      <c r="B11" s="244"/>
      <c r="C11" s="244"/>
      <c r="D11" s="244"/>
      <c r="E11" s="244"/>
      <c r="F11" s="244"/>
      <c r="G11" s="245"/>
      <c r="H11" s="367" t="s">
        <v>401</v>
      </c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368"/>
      <c r="CE11" s="368"/>
      <c r="CF11" s="368"/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  <c r="CS11" s="368"/>
      <c r="CT11" s="368"/>
      <c r="CU11" s="368"/>
      <c r="CV11" s="368"/>
      <c r="CW11" s="368"/>
      <c r="CX11" s="369"/>
    </row>
    <row r="12" spans="1:102" ht="45" customHeight="1">
      <c r="A12" s="243" t="s">
        <v>3</v>
      </c>
      <c r="B12" s="244"/>
      <c r="C12" s="244"/>
      <c r="D12" s="244"/>
      <c r="E12" s="244"/>
      <c r="F12" s="244"/>
      <c r="G12" s="245"/>
      <c r="H12" s="367" t="s">
        <v>402</v>
      </c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8"/>
      <c r="BG12" s="368"/>
      <c r="BH12" s="368"/>
      <c r="BI12" s="368"/>
      <c r="BJ12" s="368"/>
      <c r="BK12" s="368"/>
      <c r="BL12" s="368"/>
      <c r="BM12" s="368"/>
      <c r="BN12" s="368"/>
      <c r="BO12" s="368"/>
      <c r="BP12" s="368"/>
      <c r="BQ12" s="368"/>
      <c r="BR12" s="368"/>
      <c r="BS12" s="368"/>
      <c r="BT12" s="368"/>
      <c r="BU12" s="368"/>
      <c r="BV12" s="368"/>
      <c r="BW12" s="368"/>
      <c r="BX12" s="368"/>
      <c r="BY12" s="368"/>
      <c r="BZ12" s="368"/>
      <c r="CA12" s="368"/>
      <c r="CB12" s="368"/>
      <c r="CC12" s="368"/>
      <c r="CD12" s="368"/>
      <c r="CE12" s="368"/>
      <c r="CF12" s="368"/>
      <c r="CG12" s="368"/>
      <c r="CH12" s="368"/>
      <c r="CI12" s="368"/>
      <c r="CJ12" s="368"/>
      <c r="CK12" s="368"/>
      <c r="CL12" s="368"/>
      <c r="CM12" s="368"/>
      <c r="CN12" s="368"/>
      <c r="CO12" s="368"/>
      <c r="CP12" s="368"/>
      <c r="CQ12" s="368"/>
      <c r="CR12" s="368"/>
      <c r="CS12" s="368"/>
      <c r="CT12" s="368"/>
      <c r="CU12" s="368"/>
      <c r="CV12" s="368"/>
      <c r="CW12" s="368"/>
      <c r="CX12" s="369"/>
    </row>
    <row r="13" spans="1:102" ht="17.25" customHeight="1">
      <c r="A13" s="243" t="s">
        <v>4</v>
      </c>
      <c r="B13" s="244"/>
      <c r="C13" s="244"/>
      <c r="D13" s="244"/>
      <c r="E13" s="244"/>
      <c r="F13" s="244"/>
      <c r="G13" s="245"/>
      <c r="H13" s="367" t="s">
        <v>403</v>
      </c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368"/>
      <c r="BI13" s="368"/>
      <c r="BJ13" s="368"/>
      <c r="BK13" s="368"/>
      <c r="BL13" s="368"/>
      <c r="BM13" s="368"/>
      <c r="BN13" s="368"/>
      <c r="BO13" s="368"/>
      <c r="BP13" s="368"/>
      <c r="BQ13" s="368"/>
      <c r="BR13" s="368"/>
      <c r="BS13" s="368"/>
      <c r="BT13" s="368"/>
      <c r="BU13" s="368"/>
      <c r="BV13" s="368"/>
      <c r="BW13" s="368"/>
      <c r="BX13" s="368"/>
      <c r="BY13" s="368"/>
      <c r="BZ13" s="368"/>
      <c r="CA13" s="368"/>
      <c r="CB13" s="368"/>
      <c r="CC13" s="368"/>
      <c r="CD13" s="368"/>
      <c r="CE13" s="368"/>
      <c r="CF13" s="368"/>
      <c r="CG13" s="368"/>
      <c r="CH13" s="368"/>
      <c r="CI13" s="368"/>
      <c r="CJ13" s="368"/>
      <c r="CK13" s="368"/>
      <c r="CL13" s="368"/>
      <c r="CM13" s="368"/>
      <c r="CN13" s="368"/>
      <c r="CO13" s="368"/>
      <c r="CP13" s="368"/>
      <c r="CQ13" s="368"/>
      <c r="CR13" s="368"/>
      <c r="CS13" s="368"/>
      <c r="CT13" s="368"/>
      <c r="CU13" s="368"/>
      <c r="CV13" s="368"/>
      <c r="CW13" s="368"/>
      <c r="CX13" s="369"/>
    </row>
    <row r="14" spans="1:102" ht="17.25" customHeight="1">
      <c r="A14" s="243" t="s">
        <v>5</v>
      </c>
      <c r="B14" s="244"/>
      <c r="C14" s="244"/>
      <c r="D14" s="244"/>
      <c r="E14" s="244"/>
      <c r="F14" s="244"/>
      <c r="G14" s="245"/>
      <c r="H14" s="367" t="s">
        <v>404</v>
      </c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68"/>
      <c r="AL14" s="368"/>
      <c r="AM14" s="368"/>
      <c r="AN14" s="368"/>
      <c r="AO14" s="368"/>
      <c r="AP14" s="368"/>
      <c r="AQ14" s="368"/>
      <c r="AR14" s="368"/>
      <c r="AS14" s="368"/>
      <c r="AT14" s="368"/>
      <c r="AU14" s="368"/>
      <c r="AV14" s="368"/>
      <c r="AW14" s="368"/>
      <c r="AX14" s="368"/>
      <c r="AY14" s="368"/>
      <c r="AZ14" s="368"/>
      <c r="BA14" s="368"/>
      <c r="BB14" s="368"/>
      <c r="BC14" s="368"/>
      <c r="BD14" s="368"/>
      <c r="BE14" s="368"/>
      <c r="BF14" s="368"/>
      <c r="BG14" s="368"/>
      <c r="BH14" s="368"/>
      <c r="BI14" s="368"/>
      <c r="BJ14" s="368"/>
      <c r="BK14" s="368"/>
      <c r="BL14" s="368"/>
      <c r="BM14" s="368"/>
      <c r="BN14" s="368"/>
      <c r="BO14" s="368"/>
      <c r="BP14" s="368"/>
      <c r="BQ14" s="368"/>
      <c r="BR14" s="368"/>
      <c r="BS14" s="368"/>
      <c r="BT14" s="368"/>
      <c r="BU14" s="368"/>
      <c r="BV14" s="368"/>
      <c r="BW14" s="368"/>
      <c r="BX14" s="368"/>
      <c r="BY14" s="368"/>
      <c r="BZ14" s="368"/>
      <c r="CA14" s="368"/>
      <c r="CB14" s="368"/>
      <c r="CC14" s="368"/>
      <c r="CD14" s="368"/>
      <c r="CE14" s="368"/>
      <c r="CF14" s="368"/>
      <c r="CG14" s="368"/>
      <c r="CH14" s="368"/>
      <c r="CI14" s="368"/>
      <c r="CJ14" s="368"/>
      <c r="CK14" s="368"/>
      <c r="CL14" s="368"/>
      <c r="CM14" s="368"/>
      <c r="CN14" s="368"/>
      <c r="CO14" s="368"/>
      <c r="CP14" s="368"/>
      <c r="CQ14" s="368"/>
      <c r="CR14" s="368"/>
      <c r="CS14" s="368"/>
      <c r="CT14" s="368"/>
      <c r="CU14" s="368"/>
      <c r="CV14" s="368"/>
      <c r="CW14" s="368"/>
      <c r="CX14" s="369"/>
    </row>
    <row r="15" spans="1:102" ht="33" customHeight="1">
      <c r="A15" s="371" t="s">
        <v>6</v>
      </c>
      <c r="B15" s="372"/>
      <c r="C15" s="372"/>
      <c r="D15" s="372"/>
      <c r="E15" s="372"/>
      <c r="F15" s="372"/>
      <c r="G15" s="373"/>
      <c r="H15" s="377" t="s">
        <v>956</v>
      </c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378"/>
      <c r="BC15" s="378"/>
      <c r="BD15" s="378"/>
      <c r="BE15" s="378"/>
      <c r="BF15" s="378"/>
      <c r="BG15" s="378"/>
      <c r="BH15" s="378"/>
      <c r="BI15" s="378"/>
      <c r="BJ15" s="378"/>
      <c r="BK15" s="378"/>
      <c r="BL15" s="378"/>
      <c r="BM15" s="378"/>
      <c r="BN15" s="378"/>
      <c r="BO15" s="378"/>
      <c r="BP15" s="378"/>
      <c r="BQ15" s="378"/>
      <c r="BR15" s="378"/>
      <c r="BS15" s="378"/>
      <c r="BT15" s="378"/>
      <c r="BU15" s="378"/>
      <c r="BV15" s="378"/>
      <c r="BW15" s="378"/>
      <c r="BX15" s="378"/>
      <c r="BY15" s="378"/>
      <c r="BZ15" s="378"/>
      <c r="CA15" s="378"/>
      <c r="CB15" s="378"/>
      <c r="CC15" s="378"/>
      <c r="CD15" s="378"/>
      <c r="CE15" s="378"/>
      <c r="CF15" s="378"/>
      <c r="CG15" s="378"/>
      <c r="CH15" s="378"/>
      <c r="CI15" s="378"/>
      <c r="CJ15" s="378"/>
      <c r="CK15" s="378"/>
      <c r="CL15" s="378"/>
      <c r="CM15" s="378"/>
      <c r="CN15" s="378"/>
      <c r="CO15" s="378"/>
      <c r="CP15" s="378"/>
      <c r="CQ15" s="378"/>
      <c r="CR15" s="378"/>
      <c r="CS15" s="378"/>
      <c r="CT15" s="378"/>
      <c r="CU15" s="378"/>
      <c r="CV15" s="378"/>
      <c r="CW15" s="378"/>
      <c r="CX15" s="379"/>
    </row>
    <row r="16" spans="1:102" ht="33" customHeight="1">
      <c r="A16" s="374"/>
      <c r="B16" s="375"/>
      <c r="C16" s="375"/>
      <c r="D16" s="375"/>
      <c r="E16" s="375"/>
      <c r="F16" s="375"/>
      <c r="G16" s="376"/>
      <c r="H16" s="380" t="s">
        <v>15</v>
      </c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BZ16" s="381"/>
      <c r="CA16" s="381"/>
      <c r="CB16" s="381"/>
      <c r="CC16" s="381"/>
      <c r="CD16" s="381"/>
      <c r="CE16" s="381"/>
      <c r="CF16" s="381"/>
      <c r="CG16" s="381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2"/>
    </row>
    <row r="17" spans="1:102" ht="44.25" customHeight="1">
      <c r="A17" s="243" t="s">
        <v>7</v>
      </c>
      <c r="B17" s="244"/>
      <c r="C17" s="244"/>
      <c r="D17" s="244"/>
      <c r="E17" s="244"/>
      <c r="F17" s="244"/>
      <c r="G17" s="245"/>
      <c r="H17" s="383" t="s">
        <v>405</v>
      </c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4"/>
      <c r="BC17" s="384"/>
      <c r="BD17" s="384"/>
      <c r="BE17" s="384"/>
      <c r="BF17" s="384"/>
      <c r="BG17" s="384"/>
      <c r="BH17" s="384"/>
      <c r="BI17" s="384"/>
      <c r="BJ17" s="384"/>
      <c r="BK17" s="384"/>
      <c r="BL17" s="384"/>
      <c r="BM17" s="384"/>
      <c r="BN17" s="384"/>
      <c r="BO17" s="384"/>
      <c r="BP17" s="384"/>
      <c r="BQ17" s="384"/>
      <c r="BR17" s="384"/>
      <c r="BS17" s="384"/>
      <c r="BT17" s="384"/>
      <c r="BU17" s="384"/>
      <c r="BV17" s="384"/>
      <c r="BW17" s="384"/>
      <c r="BX17" s="384"/>
      <c r="BY17" s="384"/>
      <c r="BZ17" s="384"/>
      <c r="CA17" s="384"/>
      <c r="CB17" s="384"/>
      <c r="CC17" s="384"/>
      <c r="CD17" s="384"/>
      <c r="CE17" s="384"/>
      <c r="CF17" s="384"/>
      <c r="CG17" s="384"/>
      <c r="CH17" s="384"/>
      <c r="CI17" s="384"/>
      <c r="CJ17" s="384"/>
      <c r="CK17" s="384"/>
      <c r="CL17" s="384"/>
      <c r="CM17" s="384"/>
      <c r="CN17" s="384"/>
      <c r="CO17" s="384"/>
      <c r="CP17" s="384"/>
      <c r="CQ17" s="384"/>
      <c r="CR17" s="384"/>
      <c r="CS17" s="384"/>
      <c r="CT17" s="384"/>
      <c r="CU17" s="384"/>
      <c r="CV17" s="384"/>
      <c r="CW17" s="384"/>
      <c r="CX17" s="385"/>
    </row>
    <row r="18" spans="1:102" ht="31.5" customHeight="1">
      <c r="A18" s="243" t="s">
        <v>8</v>
      </c>
      <c r="B18" s="244"/>
      <c r="C18" s="244"/>
      <c r="D18" s="244"/>
      <c r="E18" s="244"/>
      <c r="F18" s="244"/>
      <c r="G18" s="245"/>
      <c r="H18" s="367" t="s">
        <v>406</v>
      </c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8"/>
      <c r="BC18" s="368"/>
      <c r="BD18" s="368"/>
      <c r="BE18" s="368"/>
      <c r="BF18" s="368"/>
      <c r="BG18" s="368"/>
      <c r="BH18" s="368"/>
      <c r="BI18" s="368"/>
      <c r="BJ18" s="368"/>
      <c r="BK18" s="368"/>
      <c r="BL18" s="368"/>
      <c r="BM18" s="368"/>
      <c r="BN18" s="368"/>
      <c r="BO18" s="368"/>
      <c r="BP18" s="368"/>
      <c r="BQ18" s="368"/>
      <c r="BR18" s="368"/>
      <c r="BS18" s="368"/>
      <c r="BT18" s="368"/>
      <c r="BU18" s="368"/>
      <c r="BV18" s="368"/>
      <c r="BW18" s="368"/>
      <c r="BX18" s="368"/>
      <c r="BY18" s="368"/>
      <c r="BZ18" s="368"/>
      <c r="CA18" s="368"/>
      <c r="CB18" s="368"/>
      <c r="CC18" s="368"/>
      <c r="CD18" s="368"/>
      <c r="CE18" s="368"/>
      <c r="CF18" s="368"/>
      <c r="CG18" s="368"/>
      <c r="CH18" s="368"/>
      <c r="CI18" s="368"/>
      <c r="CJ18" s="368"/>
      <c r="CK18" s="368"/>
      <c r="CL18" s="368"/>
      <c r="CM18" s="368"/>
      <c r="CN18" s="368"/>
      <c r="CO18" s="368"/>
      <c r="CP18" s="368"/>
      <c r="CQ18" s="368"/>
      <c r="CR18" s="368"/>
      <c r="CS18" s="368"/>
      <c r="CT18" s="368"/>
      <c r="CU18" s="368"/>
      <c r="CV18" s="368"/>
      <c r="CW18" s="368"/>
      <c r="CX18" s="369"/>
    </row>
    <row r="19" spans="1:102" ht="16.5" customHeight="1">
      <c r="A19" s="243" t="s">
        <v>9</v>
      </c>
      <c r="B19" s="244"/>
      <c r="C19" s="244"/>
      <c r="D19" s="244"/>
      <c r="E19" s="244"/>
      <c r="F19" s="244"/>
      <c r="G19" s="245"/>
      <c r="H19" s="367" t="s">
        <v>407</v>
      </c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8"/>
      <c r="BG19" s="368"/>
      <c r="BH19" s="368"/>
      <c r="BI19" s="368"/>
      <c r="BJ19" s="368"/>
      <c r="BK19" s="368"/>
      <c r="BL19" s="368"/>
      <c r="BM19" s="368"/>
      <c r="BN19" s="368"/>
      <c r="BO19" s="368"/>
      <c r="BP19" s="368"/>
      <c r="BQ19" s="368"/>
      <c r="BR19" s="368"/>
      <c r="BS19" s="368"/>
      <c r="BT19" s="368"/>
      <c r="BU19" s="368"/>
      <c r="BV19" s="368"/>
      <c r="BW19" s="368"/>
      <c r="BX19" s="368"/>
      <c r="BY19" s="368"/>
      <c r="BZ19" s="368"/>
      <c r="CA19" s="368"/>
      <c r="CB19" s="368"/>
      <c r="CC19" s="368"/>
      <c r="CD19" s="368"/>
      <c r="CE19" s="368"/>
      <c r="CF19" s="368"/>
      <c r="CG19" s="368"/>
      <c r="CH19" s="368"/>
      <c r="CI19" s="368"/>
      <c r="CJ19" s="368"/>
      <c r="CK19" s="368"/>
      <c r="CL19" s="368"/>
      <c r="CM19" s="368"/>
      <c r="CN19" s="368"/>
      <c r="CO19" s="368"/>
      <c r="CP19" s="368"/>
      <c r="CQ19" s="368"/>
      <c r="CR19" s="368"/>
      <c r="CS19" s="368"/>
      <c r="CT19" s="368"/>
      <c r="CU19" s="368"/>
      <c r="CV19" s="368"/>
      <c r="CW19" s="368"/>
      <c r="CX19" s="369"/>
    </row>
    <row r="20" spans="1:21" ht="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102" ht="135.75" customHeight="1">
      <c r="A21" s="370" t="s">
        <v>408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0"/>
      <c r="AQ21" s="370"/>
      <c r="AR21" s="370"/>
      <c r="AS21" s="370"/>
      <c r="AT21" s="370"/>
      <c r="AU21" s="370"/>
      <c r="AV21" s="370"/>
      <c r="AW21" s="370"/>
      <c r="AX21" s="370"/>
      <c r="AY21" s="370"/>
      <c r="AZ21" s="370"/>
      <c r="BA21" s="370"/>
      <c r="BB21" s="370"/>
      <c r="BC21" s="370"/>
      <c r="BD21" s="370"/>
      <c r="BE21" s="370"/>
      <c r="BF21" s="370"/>
      <c r="BG21" s="370"/>
      <c r="BH21" s="370"/>
      <c r="BI21" s="370"/>
      <c r="BJ21" s="370"/>
      <c r="BK21" s="370"/>
      <c r="BL21" s="370"/>
      <c r="BM21" s="370"/>
      <c r="BN21" s="370"/>
      <c r="BO21" s="370"/>
      <c r="BP21" s="370"/>
      <c r="BQ21" s="370"/>
      <c r="BR21" s="370"/>
      <c r="BS21" s="370"/>
      <c r="BT21" s="370"/>
      <c r="BU21" s="370"/>
      <c r="BV21" s="370"/>
      <c r="BW21" s="370"/>
      <c r="BX21" s="370"/>
      <c r="BY21" s="370"/>
      <c r="BZ21" s="370"/>
      <c r="CA21" s="370"/>
      <c r="CB21" s="370"/>
      <c r="CC21" s="370"/>
      <c r="CD21" s="370"/>
      <c r="CE21" s="370"/>
      <c r="CF21" s="370"/>
      <c r="CG21" s="370"/>
      <c r="CH21" s="370"/>
      <c r="CI21" s="370"/>
      <c r="CJ21" s="370"/>
      <c r="CK21" s="370"/>
      <c r="CL21" s="370"/>
      <c r="CM21" s="370"/>
      <c r="CN21" s="370"/>
      <c r="CO21" s="370"/>
      <c r="CP21" s="370"/>
      <c r="CQ21" s="370"/>
      <c r="CR21" s="370"/>
      <c r="CS21" s="370"/>
      <c r="CT21" s="370"/>
      <c r="CU21" s="370"/>
      <c r="CV21" s="370"/>
      <c r="CW21" s="370"/>
      <c r="CX21" s="370"/>
    </row>
    <row r="22" spans="1:102" ht="53.25" customHeight="1">
      <c r="A22" s="370" t="s">
        <v>409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  <c r="AZ22" s="370"/>
      <c r="BA22" s="370"/>
      <c r="BB22" s="370"/>
      <c r="BC22" s="370"/>
      <c r="BD22" s="370"/>
      <c r="BE22" s="370"/>
      <c r="BF22" s="370"/>
      <c r="BG22" s="370"/>
      <c r="BH22" s="370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/>
      <c r="BZ22" s="370"/>
      <c r="CA22" s="370"/>
      <c r="CB22" s="370"/>
      <c r="CC22" s="370"/>
      <c r="CD22" s="370"/>
      <c r="CE22" s="370"/>
      <c r="CF22" s="370"/>
      <c r="CG22" s="370"/>
      <c r="CH22" s="370"/>
      <c r="CI22" s="370"/>
      <c r="CJ22" s="370"/>
      <c r="CK22" s="370"/>
      <c r="CL22" s="370"/>
      <c r="CM22" s="370"/>
      <c r="CN22" s="370"/>
      <c r="CO22" s="370"/>
      <c r="CP22" s="370"/>
      <c r="CQ22" s="370"/>
      <c r="CR22" s="370"/>
      <c r="CS22" s="370"/>
      <c r="CT22" s="370"/>
      <c r="CU22" s="370"/>
      <c r="CV22" s="370"/>
      <c r="CW22" s="370"/>
      <c r="CX22" s="370"/>
    </row>
  </sheetData>
  <sheetProtection/>
  <mergeCells count="26">
    <mergeCell ref="A1:CX1"/>
    <mergeCell ref="A4:CX4"/>
    <mergeCell ref="A7:CX7"/>
    <mergeCell ref="A9:G9"/>
    <mergeCell ref="H9:CX9"/>
    <mergeCell ref="A10:G10"/>
    <mergeCell ref="H10:CX10"/>
    <mergeCell ref="A11:G11"/>
    <mergeCell ref="H11:CX11"/>
    <mergeCell ref="A12:G12"/>
    <mergeCell ref="H12:CX12"/>
    <mergeCell ref="A13:G13"/>
    <mergeCell ref="H13:CX13"/>
    <mergeCell ref="A14:G14"/>
    <mergeCell ref="H14:CX14"/>
    <mergeCell ref="A15:G16"/>
    <mergeCell ref="H15:CX15"/>
    <mergeCell ref="H16:CX16"/>
    <mergeCell ref="A17:G17"/>
    <mergeCell ref="H17:CX17"/>
    <mergeCell ref="A18:G18"/>
    <mergeCell ref="H18:CX18"/>
    <mergeCell ref="A19:G19"/>
    <mergeCell ref="H19:CX19"/>
    <mergeCell ref="A21:CX21"/>
    <mergeCell ref="A22:CX22"/>
  </mergeCells>
  <printOptions/>
  <pageMargins left="0.7086614173228347" right="0.1968503937007874" top="0.2755905511811024" bottom="0.1968503937007874" header="0.2362204724409449" footer="0.1574803149606299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A15"/>
  <sheetViews>
    <sheetView zoomScalePageLayoutView="0" workbookViewId="0" topLeftCell="A4">
      <selection activeCell="CG22" sqref="CG22"/>
    </sheetView>
  </sheetViews>
  <sheetFormatPr defaultColWidth="0.85546875" defaultRowHeight="12.75"/>
  <cols>
    <col min="1" max="33" width="0.85546875" style="1" customWidth="1"/>
    <col min="34" max="34" width="3.57421875" style="1" customWidth="1"/>
    <col min="35" max="78" width="0.85546875" style="1" customWidth="1"/>
    <col min="79" max="79" width="3.7109375" style="1" customWidth="1"/>
    <col min="80" max="102" width="0.85546875" style="1" customWidth="1"/>
    <col min="103" max="103" width="0.42578125" style="1" customWidth="1"/>
    <col min="104" max="16384" width="0.85546875" style="1" customWidth="1"/>
  </cols>
  <sheetData>
    <row r="1" spans="1:105" ht="90" customHeight="1">
      <c r="A1" s="153" t="s">
        <v>396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4"/>
      <c r="CZ1" s="4"/>
      <c r="DA1" s="4"/>
    </row>
    <row r="4" spans="1:102" ht="51.75" customHeight="1">
      <c r="A4" s="169" t="s">
        <v>410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</row>
    <row r="6" spans="1:102" ht="19.5" customHeight="1">
      <c r="A6" s="262" t="s">
        <v>133</v>
      </c>
      <c r="B6" s="263"/>
      <c r="C6" s="263"/>
      <c r="D6" s="263"/>
      <c r="E6" s="263"/>
      <c r="F6" s="263"/>
      <c r="G6" s="264"/>
      <c r="H6" s="262" t="s">
        <v>411</v>
      </c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4"/>
    </row>
    <row r="7" spans="1:102" ht="31.5" customHeight="1">
      <c r="A7" s="243" t="s">
        <v>1</v>
      </c>
      <c r="B7" s="244"/>
      <c r="C7" s="244"/>
      <c r="D7" s="244"/>
      <c r="E7" s="244"/>
      <c r="F7" s="244"/>
      <c r="G7" s="245"/>
      <c r="H7" s="367" t="s">
        <v>412</v>
      </c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  <c r="BV7" s="368"/>
      <c r="BW7" s="368"/>
      <c r="BX7" s="368"/>
      <c r="BY7" s="368"/>
      <c r="BZ7" s="368"/>
      <c r="CA7" s="368"/>
      <c r="CB7" s="368"/>
      <c r="CC7" s="368"/>
      <c r="CD7" s="368"/>
      <c r="CE7" s="368"/>
      <c r="CF7" s="368"/>
      <c r="CG7" s="368"/>
      <c r="CH7" s="368"/>
      <c r="CI7" s="368"/>
      <c r="CJ7" s="368"/>
      <c r="CK7" s="368"/>
      <c r="CL7" s="368"/>
      <c r="CM7" s="368"/>
      <c r="CN7" s="368"/>
      <c r="CO7" s="368"/>
      <c r="CP7" s="368"/>
      <c r="CQ7" s="368"/>
      <c r="CR7" s="368"/>
      <c r="CS7" s="368"/>
      <c r="CT7" s="368"/>
      <c r="CU7" s="368"/>
      <c r="CV7" s="368"/>
      <c r="CW7" s="368"/>
      <c r="CX7" s="369"/>
    </row>
    <row r="8" spans="1:102" ht="29.25" customHeight="1">
      <c r="A8" s="243" t="s">
        <v>2</v>
      </c>
      <c r="B8" s="244"/>
      <c r="C8" s="244"/>
      <c r="D8" s="244"/>
      <c r="E8" s="244"/>
      <c r="F8" s="244"/>
      <c r="G8" s="245"/>
      <c r="H8" s="367" t="s">
        <v>413</v>
      </c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9"/>
    </row>
    <row r="9" spans="1:102" ht="30.75" customHeight="1">
      <c r="A9" s="243" t="s">
        <v>3</v>
      </c>
      <c r="B9" s="244"/>
      <c r="C9" s="244"/>
      <c r="D9" s="244"/>
      <c r="E9" s="244"/>
      <c r="F9" s="244"/>
      <c r="G9" s="245"/>
      <c r="H9" s="367" t="s">
        <v>414</v>
      </c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68"/>
      <c r="BO9" s="368"/>
      <c r="BP9" s="368"/>
      <c r="BQ9" s="368"/>
      <c r="BR9" s="368"/>
      <c r="BS9" s="368"/>
      <c r="BT9" s="368"/>
      <c r="BU9" s="368"/>
      <c r="BV9" s="368"/>
      <c r="BW9" s="368"/>
      <c r="BX9" s="368"/>
      <c r="BY9" s="368"/>
      <c r="BZ9" s="368"/>
      <c r="CA9" s="368"/>
      <c r="CB9" s="368"/>
      <c r="CC9" s="368"/>
      <c r="CD9" s="368"/>
      <c r="CE9" s="368"/>
      <c r="CF9" s="368"/>
      <c r="CG9" s="368"/>
      <c r="CH9" s="368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8"/>
      <c r="CV9" s="368"/>
      <c r="CW9" s="368"/>
      <c r="CX9" s="369"/>
    </row>
    <row r="10" spans="1:102" ht="32.25" customHeight="1">
      <c r="A10" s="243" t="s">
        <v>4</v>
      </c>
      <c r="B10" s="244"/>
      <c r="C10" s="244"/>
      <c r="D10" s="244"/>
      <c r="E10" s="244"/>
      <c r="F10" s="244"/>
      <c r="G10" s="245"/>
      <c r="H10" s="367" t="s">
        <v>415</v>
      </c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8"/>
      <c r="BJ10" s="368"/>
      <c r="BK10" s="368"/>
      <c r="BL10" s="368"/>
      <c r="BM10" s="368"/>
      <c r="BN10" s="368"/>
      <c r="BO10" s="368"/>
      <c r="BP10" s="368"/>
      <c r="BQ10" s="368"/>
      <c r="BR10" s="368"/>
      <c r="BS10" s="368"/>
      <c r="BT10" s="368"/>
      <c r="BU10" s="368"/>
      <c r="BV10" s="368"/>
      <c r="BW10" s="368"/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368"/>
      <c r="CW10" s="368"/>
      <c r="CX10" s="369"/>
    </row>
    <row r="11" spans="1:102" ht="30.75" customHeight="1">
      <c r="A11" s="243" t="s">
        <v>5</v>
      </c>
      <c r="B11" s="244"/>
      <c r="C11" s="244"/>
      <c r="D11" s="244"/>
      <c r="E11" s="244"/>
      <c r="F11" s="244"/>
      <c r="G11" s="245"/>
      <c r="H11" s="367" t="s">
        <v>416</v>
      </c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368"/>
      <c r="CE11" s="368"/>
      <c r="CF11" s="368"/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  <c r="CS11" s="368"/>
      <c r="CT11" s="368"/>
      <c r="CU11" s="368"/>
      <c r="CV11" s="368"/>
      <c r="CW11" s="368"/>
      <c r="CX11" s="369"/>
    </row>
    <row r="12" spans="1:102" ht="28.5" customHeight="1">
      <c r="A12" s="371" t="s">
        <v>6</v>
      </c>
      <c r="B12" s="372"/>
      <c r="C12" s="372"/>
      <c r="D12" s="372"/>
      <c r="E12" s="372"/>
      <c r="F12" s="372"/>
      <c r="G12" s="373"/>
      <c r="H12" s="377" t="s">
        <v>417</v>
      </c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/>
      <c r="AM12" s="386"/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386"/>
      <c r="BC12" s="386"/>
      <c r="BD12" s="386"/>
      <c r="BE12" s="386"/>
      <c r="BF12" s="386"/>
      <c r="BG12" s="386"/>
      <c r="BH12" s="386"/>
      <c r="BI12" s="386"/>
      <c r="BJ12" s="386"/>
      <c r="BK12" s="386"/>
      <c r="BL12" s="386"/>
      <c r="BM12" s="386"/>
      <c r="BN12" s="386"/>
      <c r="BO12" s="386"/>
      <c r="BP12" s="386"/>
      <c r="BQ12" s="386"/>
      <c r="BR12" s="386"/>
      <c r="BS12" s="386"/>
      <c r="BT12" s="386"/>
      <c r="BU12" s="386"/>
      <c r="BV12" s="386"/>
      <c r="BW12" s="386"/>
      <c r="BX12" s="386"/>
      <c r="BY12" s="386"/>
      <c r="BZ12" s="386"/>
      <c r="CA12" s="386"/>
      <c r="CB12" s="386"/>
      <c r="CC12" s="386"/>
      <c r="CD12" s="386"/>
      <c r="CE12" s="386"/>
      <c r="CF12" s="386"/>
      <c r="CG12" s="386"/>
      <c r="CH12" s="386"/>
      <c r="CI12" s="386"/>
      <c r="CJ12" s="386"/>
      <c r="CK12" s="386"/>
      <c r="CL12" s="386"/>
      <c r="CM12" s="386"/>
      <c r="CN12" s="386"/>
      <c r="CO12" s="386"/>
      <c r="CP12" s="386"/>
      <c r="CQ12" s="386"/>
      <c r="CR12" s="386"/>
      <c r="CS12" s="386"/>
      <c r="CT12" s="386"/>
      <c r="CU12" s="386"/>
      <c r="CV12" s="386"/>
      <c r="CW12" s="386"/>
      <c r="CX12" s="387"/>
    </row>
    <row r="13" spans="1:102" ht="18" customHeight="1">
      <c r="A13" s="374"/>
      <c r="B13" s="375"/>
      <c r="C13" s="375"/>
      <c r="D13" s="375"/>
      <c r="E13" s="375"/>
      <c r="F13" s="375"/>
      <c r="G13" s="376"/>
      <c r="H13" s="380" t="s">
        <v>15</v>
      </c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1"/>
      <c r="BU13" s="381"/>
      <c r="BV13" s="381"/>
      <c r="BW13" s="381"/>
      <c r="BX13" s="381"/>
      <c r="BY13" s="381"/>
      <c r="BZ13" s="381"/>
      <c r="CA13" s="381"/>
      <c r="CB13" s="381"/>
      <c r="CC13" s="381"/>
      <c r="CD13" s="381"/>
      <c r="CE13" s="381"/>
      <c r="CF13" s="381"/>
      <c r="CG13" s="381"/>
      <c r="CH13" s="381"/>
      <c r="CI13" s="381"/>
      <c r="CJ13" s="381"/>
      <c r="CK13" s="381"/>
      <c r="CL13" s="381"/>
      <c r="CM13" s="381"/>
      <c r="CN13" s="381"/>
      <c r="CO13" s="381"/>
      <c r="CP13" s="381"/>
      <c r="CQ13" s="381"/>
      <c r="CR13" s="381"/>
      <c r="CS13" s="381"/>
      <c r="CT13" s="381"/>
      <c r="CU13" s="381"/>
      <c r="CV13" s="381"/>
      <c r="CW13" s="381"/>
      <c r="CX13" s="382"/>
    </row>
    <row r="14" spans="1:102" ht="18" customHeight="1">
      <c r="A14" s="243" t="s">
        <v>7</v>
      </c>
      <c r="B14" s="244"/>
      <c r="C14" s="244"/>
      <c r="D14" s="244"/>
      <c r="E14" s="244"/>
      <c r="F14" s="244"/>
      <c r="G14" s="245"/>
      <c r="H14" s="383" t="s">
        <v>418</v>
      </c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/>
      <c r="BI14" s="384"/>
      <c r="BJ14" s="384"/>
      <c r="BK14" s="384"/>
      <c r="BL14" s="384"/>
      <c r="BM14" s="384"/>
      <c r="BN14" s="384"/>
      <c r="BO14" s="384"/>
      <c r="BP14" s="384"/>
      <c r="BQ14" s="384"/>
      <c r="BR14" s="384"/>
      <c r="BS14" s="384"/>
      <c r="BT14" s="384"/>
      <c r="BU14" s="384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  <c r="CF14" s="384"/>
      <c r="CG14" s="384"/>
      <c r="CH14" s="384"/>
      <c r="CI14" s="384"/>
      <c r="CJ14" s="384"/>
      <c r="CK14" s="384"/>
      <c r="CL14" s="384"/>
      <c r="CM14" s="384"/>
      <c r="CN14" s="384"/>
      <c r="CO14" s="384"/>
      <c r="CP14" s="384"/>
      <c r="CQ14" s="384"/>
      <c r="CR14" s="384"/>
      <c r="CS14" s="384"/>
      <c r="CT14" s="384"/>
      <c r="CU14" s="384"/>
      <c r="CV14" s="384"/>
      <c r="CW14" s="384"/>
      <c r="CX14" s="385"/>
    </row>
    <row r="15" spans="1:102" ht="16.5" customHeight="1">
      <c r="A15" s="243" t="s">
        <v>8</v>
      </c>
      <c r="B15" s="244"/>
      <c r="C15" s="244"/>
      <c r="D15" s="244"/>
      <c r="E15" s="244"/>
      <c r="F15" s="244"/>
      <c r="G15" s="245"/>
      <c r="H15" s="367" t="s">
        <v>407</v>
      </c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  <c r="BC15" s="368"/>
      <c r="BD15" s="368"/>
      <c r="BE15" s="368"/>
      <c r="BF15" s="368"/>
      <c r="BG15" s="368"/>
      <c r="BH15" s="368"/>
      <c r="BI15" s="368"/>
      <c r="BJ15" s="368"/>
      <c r="BK15" s="368"/>
      <c r="BL15" s="368"/>
      <c r="BM15" s="368"/>
      <c r="BN15" s="368"/>
      <c r="BO15" s="368"/>
      <c r="BP15" s="368"/>
      <c r="BQ15" s="368"/>
      <c r="BR15" s="368"/>
      <c r="BS15" s="368"/>
      <c r="BT15" s="368"/>
      <c r="BU15" s="368"/>
      <c r="BV15" s="368"/>
      <c r="BW15" s="368"/>
      <c r="BX15" s="368"/>
      <c r="BY15" s="368"/>
      <c r="BZ15" s="368"/>
      <c r="CA15" s="368"/>
      <c r="CB15" s="368"/>
      <c r="CC15" s="368"/>
      <c r="CD15" s="368"/>
      <c r="CE15" s="368"/>
      <c r="CF15" s="368"/>
      <c r="CG15" s="368"/>
      <c r="CH15" s="368"/>
      <c r="CI15" s="368"/>
      <c r="CJ15" s="368"/>
      <c r="CK15" s="368"/>
      <c r="CL15" s="368"/>
      <c r="CM15" s="368"/>
      <c r="CN15" s="368"/>
      <c r="CO15" s="368"/>
      <c r="CP15" s="368"/>
      <c r="CQ15" s="368"/>
      <c r="CR15" s="368"/>
      <c r="CS15" s="368"/>
      <c r="CT15" s="368"/>
      <c r="CU15" s="368"/>
      <c r="CV15" s="368"/>
      <c r="CW15" s="368"/>
      <c r="CX15" s="369"/>
    </row>
  </sheetData>
  <sheetProtection/>
  <mergeCells count="21">
    <mergeCell ref="A1:CX1"/>
    <mergeCell ref="A4:CX4"/>
    <mergeCell ref="A6:G6"/>
    <mergeCell ref="H6:CX6"/>
    <mergeCell ref="A7:G7"/>
    <mergeCell ref="H7:CX7"/>
    <mergeCell ref="A8:G8"/>
    <mergeCell ref="H8:CX8"/>
    <mergeCell ref="A9:G9"/>
    <mergeCell ref="H9:CX9"/>
    <mergeCell ref="A10:G10"/>
    <mergeCell ref="H10:CX10"/>
    <mergeCell ref="A15:G15"/>
    <mergeCell ref="H15:CX15"/>
    <mergeCell ref="A11:G11"/>
    <mergeCell ref="H11:CX11"/>
    <mergeCell ref="A12:G13"/>
    <mergeCell ref="H12:CX12"/>
    <mergeCell ref="H13:CX13"/>
    <mergeCell ref="A14:G14"/>
    <mergeCell ref="H14:CX14"/>
  </mergeCells>
  <printOptions/>
  <pageMargins left="0.7" right="0.18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8.7109375" style="0" customWidth="1"/>
    <col min="2" max="2" width="9.28125" style="0" bestFit="1" customWidth="1"/>
    <col min="3" max="3" width="10.28125" style="0" bestFit="1" customWidth="1"/>
    <col min="4" max="5" width="9.28125" style="0" bestFit="1" customWidth="1"/>
  </cols>
  <sheetData>
    <row r="1" spans="1:5" ht="15">
      <c r="A1" s="388" t="s">
        <v>501</v>
      </c>
      <c r="B1" s="388"/>
      <c r="C1" s="388"/>
      <c r="D1" s="388"/>
      <c r="E1" s="388"/>
    </row>
    <row r="2" spans="1:5" ht="15">
      <c r="A2" s="388" t="s">
        <v>502</v>
      </c>
      <c r="B2" s="388"/>
      <c r="C2" s="388"/>
      <c r="D2" s="388"/>
      <c r="E2" s="388"/>
    </row>
    <row r="3" spans="1:5" ht="15">
      <c r="A3" s="388" t="s">
        <v>957</v>
      </c>
      <c r="B3" s="388"/>
      <c r="C3" s="388"/>
      <c r="D3" s="388"/>
      <c r="E3" s="388"/>
    </row>
    <row r="4" spans="1:5" ht="15">
      <c r="A4" s="40"/>
      <c r="B4" s="40"/>
      <c r="C4" s="40"/>
      <c r="D4" s="40"/>
      <c r="E4" s="40"/>
    </row>
    <row r="5" spans="1:5" ht="25.5" customHeight="1">
      <c r="A5" s="389" t="s">
        <v>503</v>
      </c>
      <c r="B5" s="390" t="s">
        <v>504</v>
      </c>
      <c r="C5" s="390" t="s">
        <v>499</v>
      </c>
      <c r="D5" s="391" t="s">
        <v>505</v>
      </c>
      <c r="E5" s="391"/>
    </row>
    <row r="6" spans="1:5" ht="12.75">
      <c r="A6" s="390"/>
      <c r="B6" s="390"/>
      <c r="C6" s="390"/>
      <c r="D6" s="41" t="s">
        <v>506</v>
      </c>
      <c r="E6" s="41" t="s">
        <v>507</v>
      </c>
    </row>
    <row r="7" spans="1:5" ht="91.5" customHeight="1">
      <c r="A7" s="119" t="s">
        <v>960</v>
      </c>
      <c r="B7" s="120" t="s">
        <v>968</v>
      </c>
      <c r="C7" s="41">
        <f>'1,3'!BF13</f>
        <v>1.66583</v>
      </c>
      <c r="D7" s="41">
        <f>B7*(1-0.35)</f>
        <v>0.254592</v>
      </c>
      <c r="E7" s="41">
        <f>B7*(1+0.35)</f>
        <v>0.528768</v>
      </c>
    </row>
    <row r="8" spans="1:5" ht="76.5" customHeight="1">
      <c r="A8" s="119" t="s">
        <v>958</v>
      </c>
      <c r="B8" s="120" t="s">
        <v>969</v>
      </c>
      <c r="C8" s="121">
        <f>'1,3'!BF16</f>
        <v>0.97</v>
      </c>
      <c r="D8" s="41">
        <f>B8*(1-0.35)</f>
        <v>0.1959685</v>
      </c>
      <c r="E8" s="41">
        <f>B8*(1+0.35)</f>
        <v>0.4070115</v>
      </c>
    </row>
    <row r="9" spans="1:5" ht="78" customHeight="1">
      <c r="A9" s="119" t="s">
        <v>959</v>
      </c>
      <c r="B9" s="120">
        <f>'1,7'!BM13</f>
        <v>1</v>
      </c>
      <c r="C9" s="41">
        <f>'4,1'!BX13</f>
        <v>1</v>
      </c>
      <c r="D9" s="41">
        <f>B9*(1-0.35)</f>
        <v>0.65</v>
      </c>
      <c r="E9" s="41">
        <f>B9*(1+0.35)</f>
        <v>1.35</v>
      </c>
    </row>
    <row r="12" spans="1:5" ht="15">
      <c r="A12" s="38" t="s">
        <v>952</v>
      </c>
      <c r="B12" s="38"/>
      <c r="C12" s="38"/>
      <c r="D12" s="38"/>
      <c r="E12" s="38"/>
    </row>
    <row r="17" ht="12.75">
      <c r="A17" t="s">
        <v>497</v>
      </c>
    </row>
    <row r="18" ht="12.75">
      <c r="A18" t="s">
        <v>500</v>
      </c>
    </row>
  </sheetData>
  <sheetProtection/>
  <mergeCells count="7">
    <mergeCell ref="A1:E1"/>
    <mergeCell ref="A2:E2"/>
    <mergeCell ref="A3:E3"/>
    <mergeCell ref="A5:A6"/>
    <mergeCell ref="B5:B6"/>
    <mergeCell ref="C5:C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3"/>
  <sheetViews>
    <sheetView zoomScalePageLayoutView="0" workbookViewId="0" topLeftCell="A4">
      <selection activeCell="B20" sqref="A20:IV20"/>
    </sheetView>
  </sheetViews>
  <sheetFormatPr defaultColWidth="0.85546875" defaultRowHeight="12.75"/>
  <cols>
    <col min="1" max="6" width="0.85546875" style="1" customWidth="1"/>
    <col min="7" max="7" width="2.7109375" style="1" customWidth="1"/>
    <col min="8" max="8" width="2.421875" style="1" customWidth="1"/>
    <col min="9" max="39" width="0.85546875" style="1" customWidth="1"/>
    <col min="40" max="40" width="8.57421875" style="1" customWidth="1"/>
    <col min="41" max="63" width="0.85546875" style="1" customWidth="1"/>
    <col min="64" max="64" width="3.140625" style="1" customWidth="1"/>
    <col min="65" max="71" width="0.85546875" style="1" customWidth="1"/>
    <col min="72" max="72" width="3.140625" style="1" customWidth="1"/>
    <col min="73" max="76" width="0.85546875" style="1" customWidth="1"/>
    <col min="77" max="77" width="4.00390625" style="1" customWidth="1"/>
    <col min="78" max="84" width="0.85546875" style="1" customWidth="1"/>
    <col min="85" max="85" width="3.421875" style="1" customWidth="1"/>
    <col min="86" max="91" width="0.85546875" style="1" customWidth="1"/>
    <col min="92" max="92" width="3.00390625" style="1" customWidth="1"/>
    <col min="93" max="100" width="0.85546875" style="1" customWidth="1"/>
    <col min="101" max="101" width="3.28125" style="1" customWidth="1"/>
    <col min="102" max="108" width="0.85546875" style="1" customWidth="1"/>
    <col min="109" max="109" width="4.57421875" style="1" customWidth="1"/>
    <col min="110" max="112" width="0.85546875" style="1" customWidth="1"/>
    <col min="113" max="113" width="0.42578125" style="1" customWidth="1"/>
    <col min="114" max="16384" width="0.85546875" style="1" customWidth="1"/>
  </cols>
  <sheetData>
    <row r="1" spans="1:112" ht="90" customHeight="1">
      <c r="A1" s="153" t="s">
        <v>14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</row>
    <row r="5" spans="1:112" ht="85.5" customHeight="1">
      <c r="A5" s="169" t="s">
        <v>28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</row>
    <row r="6" spans="6:107" ht="15">
      <c r="F6" s="156" t="s">
        <v>15</v>
      </c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</row>
    <row r="7" spans="6:107" ht="15" customHeight="1">
      <c r="F7" s="157" t="s">
        <v>0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</row>
    <row r="9" spans="1:112" s="2" customFormat="1" ht="30.75" customHeight="1">
      <c r="A9" s="132" t="s">
        <v>29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4"/>
      <c r="Y9" s="132" t="s">
        <v>30</v>
      </c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4"/>
      <c r="AS9" s="132" t="s">
        <v>31</v>
      </c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4"/>
      <c r="BM9" s="132" t="s">
        <v>32</v>
      </c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4"/>
    </row>
    <row r="10" spans="1:112" s="2" customFormat="1" ht="30.75" customHeight="1">
      <c r="A10" s="170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2"/>
      <c r="Y10" s="170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2"/>
      <c r="AS10" s="170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2"/>
      <c r="BM10" s="393" t="s">
        <v>967</v>
      </c>
      <c r="BN10" s="394"/>
      <c r="BO10" s="394"/>
      <c r="BP10" s="394"/>
      <c r="BQ10" s="394"/>
      <c r="BR10" s="394"/>
      <c r="BS10" s="394"/>
      <c r="BT10" s="395"/>
      <c r="BU10" s="167" t="s">
        <v>966</v>
      </c>
      <c r="BV10" s="167"/>
      <c r="BW10" s="167"/>
      <c r="BX10" s="167"/>
      <c r="BY10" s="167"/>
      <c r="BZ10" s="167"/>
      <c r="CA10" s="167"/>
      <c r="CB10" s="167"/>
      <c r="CC10" s="167" t="s">
        <v>513</v>
      </c>
      <c r="CD10" s="167"/>
      <c r="CE10" s="167"/>
      <c r="CF10" s="167"/>
      <c r="CG10" s="167"/>
      <c r="CH10" s="167"/>
      <c r="CI10" s="167"/>
      <c r="CJ10" s="167"/>
      <c r="CK10" s="167" t="s">
        <v>514</v>
      </c>
      <c r="CL10" s="167"/>
      <c r="CM10" s="167"/>
      <c r="CN10" s="167"/>
      <c r="CO10" s="167"/>
      <c r="CP10" s="167"/>
      <c r="CQ10" s="167"/>
      <c r="CR10" s="167"/>
      <c r="CS10" s="167" t="s">
        <v>515</v>
      </c>
      <c r="CT10" s="167"/>
      <c r="CU10" s="167"/>
      <c r="CV10" s="167"/>
      <c r="CW10" s="167"/>
      <c r="CX10" s="167"/>
      <c r="CY10" s="167"/>
      <c r="CZ10" s="167"/>
      <c r="DA10" s="167" t="s">
        <v>516</v>
      </c>
      <c r="DB10" s="167"/>
      <c r="DC10" s="167"/>
      <c r="DD10" s="167"/>
      <c r="DE10" s="167"/>
      <c r="DF10" s="167"/>
      <c r="DG10" s="167"/>
      <c r="DH10" s="167"/>
    </row>
    <row r="11" spans="1:112" ht="91.5" customHeight="1">
      <c r="A11" s="174" t="s">
        <v>33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6"/>
      <c r="Y11" s="177" t="s">
        <v>961</v>
      </c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 t="s">
        <v>962</v>
      </c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392">
        <f>'1,3'!BF13</f>
        <v>1.66583</v>
      </c>
      <c r="BN11" s="392"/>
      <c r="BO11" s="392"/>
      <c r="BP11" s="392"/>
      <c r="BQ11" s="392"/>
      <c r="BR11" s="392"/>
      <c r="BS11" s="392"/>
      <c r="BT11" s="392"/>
      <c r="BU11" s="392">
        <v>0.3916754</v>
      </c>
      <c r="BV11" s="392"/>
      <c r="BW11" s="392"/>
      <c r="BX11" s="392"/>
      <c r="BY11" s="392"/>
      <c r="BZ11" s="392"/>
      <c r="CA11" s="392"/>
      <c r="CB11" s="392"/>
      <c r="CC11" s="392">
        <f>BM11*(1-0.015)</f>
        <v>1.64084255</v>
      </c>
      <c r="CD11" s="392"/>
      <c r="CE11" s="392"/>
      <c r="CF11" s="392"/>
      <c r="CG11" s="392"/>
      <c r="CH11" s="392"/>
      <c r="CI11" s="392"/>
      <c r="CJ11" s="392"/>
      <c r="CK11" s="392">
        <f>CC11*(1-0.015)</f>
        <v>1.6162299117499999</v>
      </c>
      <c r="CL11" s="392"/>
      <c r="CM11" s="392"/>
      <c r="CN11" s="392"/>
      <c r="CO11" s="392"/>
      <c r="CP11" s="392"/>
      <c r="CQ11" s="392"/>
      <c r="CR11" s="392"/>
      <c r="CS11" s="392">
        <f>CK11*(1-0.015)</f>
        <v>1.59198646307375</v>
      </c>
      <c r="CT11" s="392"/>
      <c r="CU11" s="392"/>
      <c r="CV11" s="392"/>
      <c r="CW11" s="392"/>
      <c r="CX11" s="392"/>
      <c r="CY11" s="392"/>
      <c r="CZ11" s="392"/>
      <c r="DA11" s="392">
        <f>CS11*(1-0.015)</f>
        <v>1.5681066661276437</v>
      </c>
      <c r="DB11" s="392"/>
      <c r="DC11" s="392"/>
      <c r="DD11" s="392"/>
      <c r="DE11" s="392"/>
      <c r="DF11" s="392"/>
      <c r="DG11" s="392"/>
      <c r="DH11" s="392"/>
    </row>
    <row r="12" spans="1:112" ht="77.25" customHeight="1">
      <c r="A12" s="174" t="s">
        <v>34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6"/>
      <c r="Y12" s="177" t="s">
        <v>961</v>
      </c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 t="s">
        <v>963</v>
      </c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392">
        <f>'1,3'!BF16</f>
        <v>0.97</v>
      </c>
      <c r="BN12" s="392"/>
      <c r="BO12" s="392"/>
      <c r="BP12" s="392"/>
      <c r="BQ12" s="392"/>
      <c r="BR12" s="392"/>
      <c r="BS12" s="392"/>
      <c r="BT12" s="392"/>
      <c r="BU12" s="392">
        <v>0.3014888</v>
      </c>
      <c r="BV12" s="392"/>
      <c r="BW12" s="392"/>
      <c r="BX12" s="392"/>
      <c r="BY12" s="392"/>
      <c r="BZ12" s="392"/>
      <c r="CA12" s="392"/>
      <c r="CB12" s="392"/>
      <c r="CC12" s="392">
        <f>BM12*(1-0.015)</f>
        <v>0.9554499999999999</v>
      </c>
      <c r="CD12" s="392"/>
      <c r="CE12" s="392"/>
      <c r="CF12" s="392"/>
      <c r="CG12" s="392"/>
      <c r="CH12" s="392"/>
      <c r="CI12" s="392"/>
      <c r="CJ12" s="392"/>
      <c r="CK12" s="392">
        <f>CC12*(1-0.015)</f>
        <v>0.9411182499999999</v>
      </c>
      <c r="CL12" s="392"/>
      <c r="CM12" s="392"/>
      <c r="CN12" s="392"/>
      <c r="CO12" s="392"/>
      <c r="CP12" s="392"/>
      <c r="CQ12" s="392"/>
      <c r="CR12" s="392"/>
      <c r="CS12" s="392">
        <f>CK12*(1-0.015)</f>
        <v>0.92700147625</v>
      </c>
      <c r="CT12" s="392"/>
      <c r="CU12" s="392"/>
      <c r="CV12" s="392"/>
      <c r="CW12" s="392"/>
      <c r="CX12" s="392"/>
      <c r="CY12" s="392"/>
      <c r="CZ12" s="392"/>
      <c r="DA12" s="392">
        <f>CS12*(1-0.015)</f>
        <v>0.91309645410625</v>
      </c>
      <c r="DB12" s="392"/>
      <c r="DC12" s="392"/>
      <c r="DD12" s="392"/>
      <c r="DE12" s="392"/>
      <c r="DF12" s="392"/>
      <c r="DG12" s="392"/>
      <c r="DH12" s="392"/>
    </row>
    <row r="13" spans="1:112" ht="158.25" customHeight="1">
      <c r="A13" s="174" t="s">
        <v>35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6"/>
      <c r="Y13" s="177" t="s">
        <v>964</v>
      </c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 t="s">
        <v>965</v>
      </c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392">
        <f>'3,1'!CA16*0.5+'3,2'!CA15*0.5</f>
        <v>1</v>
      </c>
      <c r="BN13" s="392"/>
      <c r="BO13" s="392"/>
      <c r="BP13" s="392"/>
      <c r="BQ13" s="392"/>
      <c r="BR13" s="392"/>
      <c r="BS13" s="392"/>
      <c r="BT13" s="392"/>
      <c r="BU13" s="392">
        <v>1</v>
      </c>
      <c r="BV13" s="392"/>
      <c r="BW13" s="392"/>
      <c r="BX13" s="392"/>
      <c r="BY13" s="392"/>
      <c r="BZ13" s="392"/>
      <c r="CA13" s="392"/>
      <c r="CB13" s="392"/>
      <c r="CC13" s="392">
        <v>1</v>
      </c>
      <c r="CD13" s="392"/>
      <c r="CE13" s="392"/>
      <c r="CF13" s="392"/>
      <c r="CG13" s="392"/>
      <c r="CH13" s="392"/>
      <c r="CI13" s="392"/>
      <c r="CJ13" s="392"/>
      <c r="CK13" s="392">
        <v>1</v>
      </c>
      <c r="CL13" s="392"/>
      <c r="CM13" s="392"/>
      <c r="CN13" s="392"/>
      <c r="CO13" s="392"/>
      <c r="CP13" s="392"/>
      <c r="CQ13" s="392"/>
      <c r="CR13" s="392"/>
      <c r="CS13" s="392">
        <v>1</v>
      </c>
      <c r="CT13" s="392"/>
      <c r="CU13" s="392"/>
      <c r="CV13" s="392"/>
      <c r="CW13" s="392"/>
      <c r="CX13" s="392"/>
      <c r="CY13" s="392"/>
      <c r="CZ13" s="392"/>
      <c r="DA13" s="392">
        <v>1</v>
      </c>
      <c r="DB13" s="392"/>
      <c r="DC13" s="392"/>
      <c r="DD13" s="392"/>
      <c r="DE13" s="392"/>
      <c r="DF13" s="392"/>
      <c r="DG13" s="392"/>
      <c r="DH13" s="392"/>
    </row>
    <row r="14" spans="1:26" ht="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112" ht="51" customHeight="1">
      <c r="A17" s="178" t="s">
        <v>36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</row>
    <row r="18" spans="1:112" ht="20.25" customHeight="1">
      <c r="A18" s="179" t="s">
        <v>37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</row>
    <row r="20" spans="1:2" ht="33" customHeight="1">
      <c r="A20" s="38" t="s">
        <v>953</v>
      </c>
      <c r="B20" s="38"/>
    </row>
    <row r="21" ht="13.5" customHeight="1"/>
    <row r="22" spans="1:84" ht="51" customHeight="1">
      <c r="A22" s="29" t="s">
        <v>949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  <row r="23" spans="1:84" ht="20.25" customHeight="1">
      <c r="A23" s="29" t="s">
        <v>498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</row>
  </sheetData>
  <sheetProtection/>
  <mergeCells count="43">
    <mergeCell ref="DA13:DH13"/>
    <mergeCell ref="A17:DH17"/>
    <mergeCell ref="A18:DH18"/>
    <mergeCell ref="A1:DH1"/>
    <mergeCell ref="A5:DH5"/>
    <mergeCell ref="F6:DC6"/>
    <mergeCell ref="F7:DC7"/>
    <mergeCell ref="BM9:DH9"/>
    <mergeCell ref="DA10:DH10"/>
    <mergeCell ref="DA11:DH11"/>
    <mergeCell ref="DA12:DH12"/>
    <mergeCell ref="CK13:CR13"/>
    <mergeCell ref="CS13:CZ13"/>
    <mergeCell ref="A13:X13"/>
    <mergeCell ref="Y13:AR13"/>
    <mergeCell ref="AS13:BL13"/>
    <mergeCell ref="CC13:CJ13"/>
    <mergeCell ref="CS11:CZ11"/>
    <mergeCell ref="A12:X12"/>
    <mergeCell ref="Y12:AR12"/>
    <mergeCell ref="AS12:BL12"/>
    <mergeCell ref="BM12:BT12"/>
    <mergeCell ref="BU12:CB12"/>
    <mergeCell ref="CC12:CJ12"/>
    <mergeCell ref="A11:X11"/>
    <mergeCell ref="Y11:AR11"/>
    <mergeCell ref="AS11:BL11"/>
    <mergeCell ref="BM11:BT11"/>
    <mergeCell ref="BU11:CB11"/>
    <mergeCell ref="BM13:BT13"/>
    <mergeCell ref="BU13:CB13"/>
    <mergeCell ref="AS9:BL10"/>
    <mergeCell ref="CK12:CR12"/>
    <mergeCell ref="CS12:CZ12"/>
    <mergeCell ref="CC10:CJ10"/>
    <mergeCell ref="CK10:CR10"/>
    <mergeCell ref="CS10:CZ10"/>
    <mergeCell ref="BM10:BT10"/>
    <mergeCell ref="BU10:CB10"/>
    <mergeCell ref="CC11:CJ11"/>
    <mergeCell ref="CK11:CR11"/>
    <mergeCell ref="A9:X10"/>
    <mergeCell ref="Y9:AR10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3"/>
  <sheetViews>
    <sheetView zoomScalePageLayoutView="0" workbookViewId="0" topLeftCell="A7">
      <selection activeCell="A5" sqref="A5:CZ5"/>
    </sheetView>
  </sheetViews>
  <sheetFormatPr defaultColWidth="0.85546875" defaultRowHeight="12.75"/>
  <cols>
    <col min="1" max="20" width="0.85546875" style="1" customWidth="1"/>
    <col min="21" max="21" width="2.140625" style="1" customWidth="1"/>
    <col min="22" max="23" width="0.85546875" style="1" customWidth="1"/>
    <col min="24" max="24" width="1.421875" style="1" customWidth="1"/>
    <col min="25" max="90" width="0.85546875" style="1" customWidth="1"/>
    <col min="91" max="91" width="2.57421875" style="1" customWidth="1"/>
    <col min="92" max="104" width="0.85546875" style="1" customWidth="1"/>
    <col min="105" max="105" width="0.42578125" style="1" customWidth="1"/>
    <col min="106" max="107" width="0.85546875" style="1" customWidth="1"/>
    <col min="108" max="108" width="1.1484375" style="1" customWidth="1"/>
    <col min="109" max="16384" width="0.85546875" style="1" customWidth="1"/>
  </cols>
  <sheetData>
    <row r="1" spans="1:104" ht="92.25" customHeight="1">
      <c r="A1" s="153" t="s">
        <v>14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</row>
    <row r="2" ht="15"/>
    <row r="3" ht="15"/>
    <row r="4" ht="15"/>
    <row r="5" spans="1:104" ht="34.5" customHeight="1">
      <c r="A5" s="155" t="s">
        <v>951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</row>
    <row r="6" spans="1:104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</row>
    <row r="7" spans="6:99" ht="15">
      <c r="F7" s="181" t="s">
        <v>38</v>
      </c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</row>
    <row r="8" spans="6:99" ht="15" customHeight="1">
      <c r="F8" s="157" t="s">
        <v>39</v>
      </c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</row>
    <row r="9" ht="15"/>
    <row r="10" spans="1:104" s="11" customFormat="1" ht="117" customHeight="1">
      <c r="A10" s="158" t="s">
        <v>18</v>
      </c>
      <c r="B10" s="159"/>
      <c r="C10" s="159"/>
      <c r="D10" s="159"/>
      <c r="E10" s="159"/>
      <c r="F10" s="159"/>
      <c r="G10" s="132" t="s">
        <v>40</v>
      </c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4"/>
      <c r="BE10" s="132" t="s">
        <v>41</v>
      </c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4"/>
      <c r="CC10" s="132" t="s">
        <v>42</v>
      </c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4"/>
    </row>
    <row r="11" spans="1:104" s="2" customFormat="1" ht="31.5" customHeight="1">
      <c r="A11" s="168" t="s">
        <v>1</v>
      </c>
      <c r="B11" s="168"/>
      <c r="C11" s="168"/>
      <c r="D11" s="168"/>
      <c r="E11" s="168"/>
      <c r="F11" s="168"/>
      <c r="G11" s="174" t="s">
        <v>43</v>
      </c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6"/>
      <c r="BE11" s="189">
        <v>389.1</v>
      </c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90" t="s">
        <v>44</v>
      </c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</row>
    <row r="12" spans="1:104" s="2" customFormat="1" ht="29.25" customHeight="1">
      <c r="A12" s="168" t="s">
        <v>45</v>
      </c>
      <c r="B12" s="168"/>
      <c r="C12" s="168"/>
      <c r="D12" s="168"/>
      <c r="E12" s="168"/>
      <c r="F12" s="168"/>
      <c r="G12" s="174" t="s">
        <v>46</v>
      </c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6"/>
      <c r="BE12" s="189">
        <v>114.7</v>
      </c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90" t="s">
        <v>44</v>
      </c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</row>
    <row r="13" spans="1:104" s="2" customFormat="1" ht="25.5" customHeight="1">
      <c r="A13" s="138" t="s">
        <v>2</v>
      </c>
      <c r="B13" s="139"/>
      <c r="C13" s="139"/>
      <c r="D13" s="139"/>
      <c r="E13" s="139"/>
      <c r="F13" s="140"/>
      <c r="G13" s="147" t="s">
        <v>47</v>
      </c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9"/>
      <c r="BE13" s="191" t="s">
        <v>510</v>
      </c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3"/>
      <c r="CC13" s="194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6"/>
    </row>
    <row r="14" spans="1:104" s="2" customFormat="1" ht="18.75" customHeight="1">
      <c r="A14" s="144"/>
      <c r="B14" s="145"/>
      <c r="C14" s="145"/>
      <c r="D14" s="145"/>
      <c r="E14" s="145"/>
      <c r="F14" s="146"/>
      <c r="G14" s="150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2"/>
      <c r="BE14" s="200">
        <v>0.2947828321768183</v>
      </c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197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9"/>
    </row>
    <row r="15" spans="1:104" s="2" customFormat="1" ht="75.75" customHeight="1">
      <c r="A15" s="138" t="s">
        <v>3</v>
      </c>
      <c r="B15" s="139"/>
      <c r="C15" s="139"/>
      <c r="D15" s="139"/>
      <c r="E15" s="139"/>
      <c r="F15" s="140"/>
      <c r="G15" s="147" t="s">
        <v>48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9"/>
      <c r="BE15" s="201" t="s">
        <v>49</v>
      </c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3"/>
      <c r="CC15" s="182" t="s">
        <v>50</v>
      </c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4"/>
    </row>
    <row r="16" spans="1:108" s="2" customFormat="1" ht="15.75">
      <c r="A16" s="144"/>
      <c r="B16" s="145"/>
      <c r="C16" s="145"/>
      <c r="D16" s="145"/>
      <c r="E16" s="145"/>
      <c r="F16" s="146"/>
      <c r="G16" s="150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2"/>
      <c r="BE16" s="188">
        <v>7634</v>
      </c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5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7"/>
      <c r="DD16" s="20"/>
    </row>
    <row r="17" spans="1:104" s="2" customFormat="1" ht="33" customHeight="1">
      <c r="A17" s="168" t="s">
        <v>4</v>
      </c>
      <c r="B17" s="168"/>
      <c r="C17" s="168"/>
      <c r="D17" s="168"/>
      <c r="E17" s="168"/>
      <c r="F17" s="168"/>
      <c r="G17" s="211" t="s">
        <v>51</v>
      </c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3"/>
      <c r="BE17" s="214">
        <v>682</v>
      </c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6"/>
      <c r="CC17" s="190" t="s">
        <v>44</v>
      </c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</row>
    <row r="18" spans="1:104" s="2" customFormat="1" ht="21.75" customHeight="1">
      <c r="A18" s="168" t="s">
        <v>5</v>
      </c>
      <c r="B18" s="168"/>
      <c r="C18" s="168"/>
      <c r="D18" s="168"/>
      <c r="E18" s="168"/>
      <c r="F18" s="168"/>
      <c r="G18" s="174" t="s">
        <v>52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6"/>
      <c r="BE18" s="189">
        <v>20.5</v>
      </c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90" t="s">
        <v>53</v>
      </c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</row>
    <row r="19" spans="1:104" s="2" customFormat="1" ht="18.75" customHeight="1">
      <c r="A19" s="138" t="s">
        <v>6</v>
      </c>
      <c r="B19" s="139"/>
      <c r="C19" s="139"/>
      <c r="D19" s="139"/>
      <c r="E19" s="139"/>
      <c r="F19" s="140"/>
      <c r="G19" s="147" t="s">
        <v>54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9"/>
      <c r="BE19" s="201" t="s">
        <v>55</v>
      </c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3"/>
      <c r="CC19" s="204" t="s">
        <v>56</v>
      </c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6"/>
    </row>
    <row r="20" spans="1:104" s="2" customFormat="1" ht="18" customHeight="1">
      <c r="A20" s="144"/>
      <c r="B20" s="145"/>
      <c r="C20" s="145"/>
      <c r="D20" s="145"/>
      <c r="E20" s="145"/>
      <c r="F20" s="146"/>
      <c r="G20" s="150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2"/>
      <c r="BE20" s="210" t="s">
        <v>6</v>
      </c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07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9"/>
    </row>
    <row r="21" spans="1:104" s="2" customFormat="1" ht="21" customHeight="1">
      <c r="A21" s="138" t="s">
        <v>7</v>
      </c>
      <c r="B21" s="139"/>
      <c r="C21" s="139"/>
      <c r="D21" s="139"/>
      <c r="E21" s="139"/>
      <c r="F21" s="140"/>
      <c r="G21" s="147" t="s">
        <v>57</v>
      </c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9"/>
      <c r="BE21" s="201" t="s">
        <v>58</v>
      </c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3"/>
      <c r="CC21" s="204" t="s">
        <v>56</v>
      </c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6"/>
    </row>
    <row r="22" spans="1:104" s="2" customFormat="1" ht="17.25" customHeight="1">
      <c r="A22" s="144"/>
      <c r="B22" s="145"/>
      <c r="C22" s="145"/>
      <c r="D22" s="145"/>
      <c r="E22" s="145"/>
      <c r="F22" s="146"/>
      <c r="G22" s="150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2"/>
      <c r="BE22" s="210" t="s">
        <v>6</v>
      </c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07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9"/>
    </row>
    <row r="23" spans="1:104" s="2" customFormat="1" ht="18" customHeight="1">
      <c r="A23" s="12"/>
      <c r="B23" s="12"/>
      <c r="C23" s="12"/>
      <c r="D23" s="12"/>
      <c r="E23" s="12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</row>
    <row r="24" spans="1:52" ht="8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</row>
    <row r="25" spans="1:104" ht="64.5" customHeight="1">
      <c r="A25" s="178" t="s">
        <v>59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</row>
    <row r="26" spans="1:104" ht="63.75" customHeight="1">
      <c r="A26" s="217" t="s">
        <v>60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</row>
    <row r="27" spans="1:104" ht="30.75" customHeight="1">
      <c r="A27" s="217" t="s">
        <v>61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</row>
    <row r="28" spans="1:104" ht="45.75" customHeight="1">
      <c r="A28" s="217" t="s">
        <v>62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</row>
    <row r="29" ht="3" customHeight="1"/>
    <row r="30" spans="1:33" ht="43.5" customHeight="1">
      <c r="A30" s="42" t="s">
        <v>512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ht="13.5" customHeight="1"/>
    <row r="32" spans="1:84" ht="51" customHeight="1">
      <c r="A32" s="29" t="s">
        <v>508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</row>
    <row r="33" spans="1:84" ht="20.25" customHeight="1">
      <c r="A33" s="29" t="s">
        <v>509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</row>
  </sheetData>
  <sheetProtection/>
  <mergeCells count="48">
    <mergeCell ref="A25:CZ25"/>
    <mergeCell ref="A26:CZ26"/>
    <mergeCell ref="A27:CZ27"/>
    <mergeCell ref="A28:CZ28"/>
    <mergeCell ref="A19:F20"/>
    <mergeCell ref="G19:BD20"/>
    <mergeCell ref="BE19:CB19"/>
    <mergeCell ref="CC19:CZ20"/>
    <mergeCell ref="BE20:CB20"/>
    <mergeCell ref="A21:F22"/>
    <mergeCell ref="G21:BD22"/>
    <mergeCell ref="BE21:CB21"/>
    <mergeCell ref="CC21:CZ22"/>
    <mergeCell ref="BE22:CB22"/>
    <mergeCell ref="A17:F17"/>
    <mergeCell ref="G17:BD17"/>
    <mergeCell ref="BE17:CB17"/>
    <mergeCell ref="CC17:CZ17"/>
    <mergeCell ref="A18:F18"/>
    <mergeCell ref="G18:BD18"/>
    <mergeCell ref="BE18:CB18"/>
    <mergeCell ref="CC18:CZ18"/>
    <mergeCell ref="A13:F14"/>
    <mergeCell ref="G13:BD14"/>
    <mergeCell ref="BE13:CB13"/>
    <mergeCell ref="CC13:CZ14"/>
    <mergeCell ref="BE14:CB14"/>
    <mergeCell ref="A15:F16"/>
    <mergeCell ref="G15:BD16"/>
    <mergeCell ref="BE15:CB15"/>
    <mergeCell ref="CC15:CZ16"/>
    <mergeCell ref="BE16:CB16"/>
    <mergeCell ref="A11:F11"/>
    <mergeCell ref="G11:BD11"/>
    <mergeCell ref="BE11:CB11"/>
    <mergeCell ref="CC11:CZ11"/>
    <mergeCell ref="A12:F12"/>
    <mergeCell ref="G12:BD12"/>
    <mergeCell ref="BE12:CB12"/>
    <mergeCell ref="CC12:CZ12"/>
    <mergeCell ref="A1:CZ1"/>
    <mergeCell ref="A5:CZ5"/>
    <mergeCell ref="F7:CU7"/>
    <mergeCell ref="F8:CU8"/>
    <mergeCell ref="A10:F10"/>
    <mergeCell ref="G10:BD10"/>
    <mergeCell ref="BE10:CB10"/>
    <mergeCell ref="CC10:CZ10"/>
  </mergeCells>
  <printOptions/>
  <pageMargins left="0.7086614173228347" right="0.1968503937007874" top="0.35433070866141736" bottom="0.1968503937007874" header="0.31496062992125984" footer="0.15748031496062992"/>
  <pageSetup fitToHeight="1" fitToWidth="1" horizontalDpi="600" verticalDpi="600" orientation="portrait" paperSize="9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21"/>
  <sheetViews>
    <sheetView zoomScalePageLayoutView="0" workbookViewId="0" topLeftCell="A1">
      <selection activeCell="A18" sqref="A18"/>
    </sheetView>
  </sheetViews>
  <sheetFormatPr defaultColWidth="0.85546875" defaultRowHeight="12.75"/>
  <cols>
    <col min="1" max="25" width="0.85546875" style="1" customWidth="1"/>
    <col min="26" max="26" width="2.140625" style="1" customWidth="1"/>
    <col min="27" max="49" width="0.85546875" style="1" customWidth="1"/>
    <col min="50" max="50" width="3.28125" style="1" customWidth="1"/>
    <col min="51" max="89" width="0.85546875" style="1" customWidth="1"/>
    <col min="90" max="90" width="0.9921875" style="1" customWidth="1"/>
    <col min="91" max="104" width="0.85546875" style="1" customWidth="1"/>
    <col min="105" max="105" width="0.42578125" style="1" customWidth="1"/>
    <col min="106" max="16384" width="0.85546875" style="1" customWidth="1"/>
  </cols>
  <sheetData>
    <row r="1" spans="1:104" ht="90" customHeight="1">
      <c r="A1" s="153" t="s">
        <v>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</row>
    <row r="2" ht="15"/>
    <row r="3" ht="15"/>
    <row r="4" ht="21.75" customHeight="1"/>
    <row r="5" ht="15"/>
    <row r="6" spans="1:104" ht="15.75">
      <c r="A6" s="218" t="s">
        <v>64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</row>
    <row r="7" spans="1:104" ht="15.75" customHeight="1">
      <c r="A7" s="219" t="s">
        <v>65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20" t="s">
        <v>950</v>
      </c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6"/>
      <c r="CW7" s="6"/>
      <c r="CX7" s="6"/>
      <c r="CY7" s="6"/>
      <c r="CZ7" s="6"/>
    </row>
    <row r="8" s="24" customFormat="1" ht="15"/>
    <row r="9" spans="6:99" ht="15">
      <c r="F9" s="156" t="s">
        <v>15</v>
      </c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</row>
    <row r="10" spans="6:99" ht="15">
      <c r="F10" s="157" t="s">
        <v>66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</row>
    <row r="11" ht="15"/>
    <row r="12" spans="1:104" s="2" customFormat="1" ht="16.5" customHeight="1">
      <c r="A12" s="226" t="s">
        <v>29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 t="s">
        <v>67</v>
      </c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</row>
    <row r="13" spans="1:104" s="2" customFormat="1" ht="15">
      <c r="A13" s="226">
        <v>1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>
        <v>2</v>
      </c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</row>
    <row r="14" spans="1:104" ht="77.25" customHeight="1">
      <c r="A14" s="221" t="s">
        <v>68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3"/>
      <c r="CA14" s="225">
        <v>84</v>
      </c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</row>
    <row r="15" spans="1:104" ht="93" customHeight="1">
      <c r="A15" s="221" t="s">
        <v>69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3"/>
      <c r="CA15" s="224">
        <v>0</v>
      </c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</row>
    <row r="16" spans="1:104" ht="33" customHeight="1">
      <c r="A16" s="221" t="s">
        <v>70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3"/>
      <c r="CA16" s="225">
        <v>1</v>
      </c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</row>
    <row r="17" ht="15"/>
    <row r="18" spans="1:2" ht="33" customHeight="1">
      <c r="A18" s="38" t="s">
        <v>953</v>
      </c>
      <c r="B18" s="38"/>
    </row>
    <row r="19" ht="13.5" customHeight="1"/>
    <row r="20" spans="1:84" ht="51" customHeight="1">
      <c r="A20" s="29" t="s">
        <v>508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  <row r="21" spans="1:84" ht="20.25" customHeight="1">
      <c r="A21" s="29" t="s">
        <v>509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</sheetData>
  <sheetProtection/>
  <mergeCells count="16">
    <mergeCell ref="A15:BZ15"/>
    <mergeCell ref="CA15:CZ15"/>
    <mergeCell ref="A16:BZ16"/>
    <mergeCell ref="CA16:CZ16"/>
    <mergeCell ref="A12:BZ12"/>
    <mergeCell ref="CA12:CZ12"/>
    <mergeCell ref="A13:BZ13"/>
    <mergeCell ref="CA13:CZ13"/>
    <mergeCell ref="A14:BZ14"/>
    <mergeCell ref="CA14:CZ14"/>
    <mergeCell ref="A1:CZ1"/>
    <mergeCell ref="A6:CZ6"/>
    <mergeCell ref="A7:CG7"/>
    <mergeCell ref="CH7:CU7"/>
    <mergeCell ref="F9:CU9"/>
    <mergeCell ref="F10:CU10"/>
  </mergeCells>
  <printOptions/>
  <pageMargins left="0.7" right="0.18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M20"/>
  <sheetViews>
    <sheetView zoomScalePageLayoutView="0" workbookViewId="0" topLeftCell="A1">
      <selection activeCell="A18" sqref="A18"/>
    </sheetView>
  </sheetViews>
  <sheetFormatPr defaultColWidth="0.85546875" defaultRowHeight="12.75"/>
  <cols>
    <col min="1" max="20" width="0.85546875" style="1" customWidth="1"/>
    <col min="21" max="21" width="2.28125" style="1" customWidth="1"/>
    <col min="22" max="40" width="0.85546875" style="1" customWidth="1"/>
    <col min="41" max="41" width="2.7109375" style="1" customWidth="1"/>
    <col min="42" max="104" width="0.85546875" style="1" customWidth="1"/>
    <col min="105" max="105" width="0.42578125" style="1" customWidth="1"/>
    <col min="106" max="16384" width="0.85546875" style="1" customWidth="1"/>
  </cols>
  <sheetData>
    <row r="1" spans="1:104" ht="90" customHeight="1">
      <c r="A1" s="153" t="s">
        <v>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</row>
    <row r="2" ht="15"/>
    <row r="3" ht="15"/>
    <row r="4" ht="15"/>
    <row r="5" spans="1:104" ht="32.25" customHeight="1">
      <c r="A5" s="155" t="s">
        <v>71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</row>
    <row r="6" spans="1:104" s="24" customFormat="1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27" t="s">
        <v>72</v>
      </c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0" t="s">
        <v>950</v>
      </c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</row>
    <row r="7" ht="15"/>
    <row r="8" spans="6:99" ht="15">
      <c r="F8" s="156" t="s">
        <v>15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</row>
    <row r="9" spans="6:99" ht="15">
      <c r="F9" s="157" t="s">
        <v>66</v>
      </c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</row>
    <row r="10" ht="15"/>
    <row r="11" spans="1:104" s="2" customFormat="1" ht="16.5" customHeight="1">
      <c r="A11" s="226" t="s">
        <v>29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 t="s">
        <v>67</v>
      </c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</row>
    <row r="12" spans="1:104" s="2" customFormat="1" ht="15">
      <c r="A12" s="226">
        <v>1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>
        <v>2</v>
      </c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</row>
    <row r="13" spans="1:104" ht="63.75" customHeight="1">
      <c r="A13" s="221" t="s">
        <v>73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3"/>
      <c r="CA13" s="224">
        <v>65</v>
      </c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</row>
    <row r="14" spans="1:117" ht="79.5" customHeight="1">
      <c r="A14" s="221" t="s">
        <v>74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3"/>
      <c r="CA14" s="224">
        <v>0</v>
      </c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M14" s="10"/>
    </row>
    <row r="15" spans="1:104" ht="33" customHeight="1">
      <c r="A15" s="221" t="s">
        <v>75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3"/>
      <c r="CA15" s="225">
        <v>1</v>
      </c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</row>
    <row r="16" ht="15"/>
    <row r="17" spans="1:2" ht="33" customHeight="1">
      <c r="A17" s="38" t="s">
        <v>952</v>
      </c>
      <c r="B17" s="38"/>
    </row>
    <row r="18" ht="13.5" customHeight="1"/>
    <row r="19" spans="1:84" ht="51" customHeight="1">
      <c r="A19" s="29" t="s">
        <v>508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</row>
    <row r="20" spans="1:84" ht="20.25" customHeight="1">
      <c r="A20" s="29" t="s">
        <v>509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</sheetData>
  <sheetProtection/>
  <mergeCells count="16">
    <mergeCell ref="A14:BZ14"/>
    <mergeCell ref="CA14:CZ14"/>
    <mergeCell ref="A15:BZ15"/>
    <mergeCell ref="CA15:CZ15"/>
    <mergeCell ref="A11:BZ11"/>
    <mergeCell ref="CA11:CZ11"/>
    <mergeCell ref="A12:BZ12"/>
    <mergeCell ref="CA12:CZ12"/>
    <mergeCell ref="A13:BZ13"/>
    <mergeCell ref="CA13:CZ13"/>
    <mergeCell ref="A1:CZ1"/>
    <mergeCell ref="A5:CZ5"/>
    <mergeCell ref="X6:BF6"/>
    <mergeCell ref="BG6:BZ6"/>
    <mergeCell ref="F8:CU8"/>
    <mergeCell ref="F9:CU9"/>
  </mergeCells>
  <printOptions/>
  <pageMargins left="0.7" right="0.18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22"/>
  <sheetViews>
    <sheetView zoomScale="120" zoomScaleNormal="120" zoomScalePageLayoutView="0" workbookViewId="0" topLeftCell="A4">
      <selection activeCell="CA17" sqref="CA17:CZ17"/>
    </sheetView>
  </sheetViews>
  <sheetFormatPr defaultColWidth="0.85546875" defaultRowHeight="12.75"/>
  <cols>
    <col min="1" max="32" width="0.85546875" style="1" customWidth="1"/>
    <col min="33" max="33" width="3.28125" style="1" customWidth="1"/>
    <col min="34" max="34" width="2.28125" style="1" customWidth="1"/>
    <col min="35" max="104" width="0.85546875" style="1" customWidth="1"/>
    <col min="105" max="105" width="0.42578125" style="1" customWidth="1"/>
    <col min="106" max="16384" width="0.85546875" style="1" customWidth="1"/>
  </cols>
  <sheetData>
    <row r="1" spans="1:104" ht="90" customHeight="1">
      <c r="A1" s="153" t="s">
        <v>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</row>
    <row r="2" ht="15"/>
    <row r="3" ht="15"/>
    <row r="4" ht="15"/>
    <row r="5" spans="1:104" ht="32.25" customHeight="1">
      <c r="A5" s="155" t="s">
        <v>76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</row>
    <row r="6" spans="1:104" s="24" customFormat="1" ht="15.75">
      <c r="A6" s="227" t="s">
        <v>77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0" t="s">
        <v>950</v>
      </c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5"/>
      <c r="CV6" s="25"/>
      <c r="CW6" s="25"/>
      <c r="CX6" s="25"/>
      <c r="CY6" s="25"/>
      <c r="CZ6" s="25"/>
    </row>
    <row r="7" ht="15"/>
    <row r="8" spans="6:99" ht="15">
      <c r="F8" s="156" t="s">
        <v>15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</row>
    <row r="9" spans="6:99" ht="15">
      <c r="F9" s="157" t="s">
        <v>66</v>
      </c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</row>
    <row r="10" ht="15"/>
    <row r="11" spans="1:104" ht="16.5" customHeight="1">
      <c r="A11" s="226" t="s">
        <v>29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 t="s">
        <v>78</v>
      </c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</row>
    <row r="12" spans="1:104" ht="15">
      <c r="A12" s="226">
        <v>1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>
        <v>2</v>
      </c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</row>
    <row r="13" spans="1:104" s="2" customFormat="1" ht="15" customHeight="1">
      <c r="A13" s="233" t="s">
        <v>79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5"/>
      <c r="CA13" s="228" t="s">
        <v>67</v>
      </c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</row>
    <row r="14" spans="1:104" s="2" customFormat="1" ht="61.5" customHeight="1">
      <c r="A14" s="236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8"/>
      <c r="CA14" s="229">
        <v>0</v>
      </c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1"/>
    </row>
    <row r="15" spans="1:104" ht="43.5" customHeight="1">
      <c r="A15" s="233" t="s">
        <v>80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5"/>
      <c r="CA15" s="239" t="s">
        <v>81</v>
      </c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</row>
    <row r="16" spans="1:104" ht="29.25" customHeight="1">
      <c r="A16" s="236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8"/>
      <c r="CA16" s="229">
        <v>10</v>
      </c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1"/>
    </row>
    <row r="17" spans="1:104" ht="48" customHeight="1">
      <c r="A17" s="221" t="s">
        <v>82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3"/>
      <c r="CA17" s="240">
        <v>1</v>
      </c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2"/>
    </row>
    <row r="19" spans="1:2" ht="33" customHeight="1">
      <c r="A19" s="38" t="s">
        <v>953</v>
      </c>
      <c r="B19" s="38"/>
    </row>
    <row r="20" ht="13.5" customHeight="1"/>
    <row r="21" spans="1:84" ht="51" customHeight="1">
      <c r="A21" s="29" t="s">
        <v>508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  <row r="22" spans="1:84" ht="20.25" customHeight="1">
      <c r="A22" s="29" t="s">
        <v>509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</sheetData>
  <sheetProtection/>
  <mergeCells count="18">
    <mergeCell ref="A15:BZ16"/>
    <mergeCell ref="CA15:CZ15"/>
    <mergeCell ref="CA16:CZ16"/>
    <mergeCell ref="A17:BZ17"/>
    <mergeCell ref="CA17:CZ17"/>
    <mergeCell ref="A11:BZ11"/>
    <mergeCell ref="CA11:CZ11"/>
    <mergeCell ref="A12:BZ12"/>
    <mergeCell ref="CA12:CZ12"/>
    <mergeCell ref="A13:BZ14"/>
    <mergeCell ref="CA13:CZ13"/>
    <mergeCell ref="CA14:CZ14"/>
    <mergeCell ref="A1:CZ1"/>
    <mergeCell ref="A5:CZ5"/>
    <mergeCell ref="A6:CB6"/>
    <mergeCell ref="CC6:CT6"/>
    <mergeCell ref="F8:CU8"/>
    <mergeCell ref="F9:CU9"/>
  </mergeCells>
  <printOptions/>
  <pageMargins left="0.7" right="0.18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32"/>
  <sheetViews>
    <sheetView zoomScalePageLayoutView="0" workbookViewId="0" topLeftCell="A7">
      <selection activeCell="DL15" sqref="DL15"/>
    </sheetView>
  </sheetViews>
  <sheetFormatPr defaultColWidth="0.85546875" defaultRowHeight="12.75"/>
  <cols>
    <col min="1" max="14" width="0.85546875" style="1" customWidth="1"/>
    <col min="15" max="15" width="2.421875" style="1" customWidth="1"/>
    <col min="16" max="21" width="0.85546875" style="1" customWidth="1"/>
    <col min="22" max="22" width="2.421875" style="1" customWidth="1"/>
    <col min="23" max="44" width="0.85546875" style="1" customWidth="1"/>
    <col min="45" max="45" width="61.57421875" style="1" customWidth="1"/>
    <col min="46" max="97" width="0.85546875" style="1" customWidth="1"/>
    <col min="98" max="98" width="0.42578125" style="1" customWidth="1"/>
    <col min="99" max="16384" width="0.85546875" style="1" customWidth="1"/>
  </cols>
  <sheetData>
    <row r="1" spans="1:97" ht="116.25" customHeight="1">
      <c r="A1" s="153" t="s">
        <v>83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</row>
    <row r="2" ht="19.5" customHeight="1"/>
    <row r="3" ht="15"/>
    <row r="4" spans="1:97" ht="31.5" customHeight="1">
      <c r="A4" s="155" t="s">
        <v>84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</row>
    <row r="5" spans="6:93" ht="21.75" customHeight="1">
      <c r="F5" s="156" t="s">
        <v>15</v>
      </c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</row>
    <row r="6" spans="6:93" ht="15">
      <c r="F6" s="157" t="s">
        <v>66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</row>
    <row r="7" ht="15"/>
    <row r="8" spans="1:97" s="2" customFormat="1" ht="31.5" customHeight="1">
      <c r="A8" s="132" t="s">
        <v>29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4"/>
      <c r="AT8" s="132" t="s">
        <v>85</v>
      </c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4"/>
      <c r="BX8" s="132" t="s">
        <v>78</v>
      </c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4"/>
    </row>
    <row r="9" spans="1:97" s="26" customFormat="1" ht="16.5">
      <c r="A9" s="255" t="s">
        <v>86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7"/>
      <c r="AT9" s="243" t="s">
        <v>1</v>
      </c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5"/>
      <c r="BX9" s="246" t="s">
        <v>56</v>
      </c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8"/>
    </row>
    <row r="10" spans="1:97" s="26" customFormat="1" ht="16.5">
      <c r="A10" s="255" t="s">
        <v>87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7"/>
      <c r="AT10" s="243" t="s">
        <v>4</v>
      </c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5"/>
      <c r="BX10" s="249" t="s">
        <v>56</v>
      </c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51"/>
    </row>
    <row r="11" spans="1:97" s="26" customFormat="1" ht="16.5">
      <c r="A11" s="255" t="s">
        <v>88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7"/>
      <c r="AT11" s="243" t="s">
        <v>2</v>
      </c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5"/>
      <c r="BX11" s="246">
        <f>'1,3'!BF13</f>
        <v>1.66583</v>
      </c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8"/>
    </row>
    <row r="12" spans="1:97" s="26" customFormat="1" ht="16.5">
      <c r="A12" s="255" t="s">
        <v>89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7"/>
      <c r="AT12" s="243" t="s">
        <v>3</v>
      </c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5"/>
      <c r="BX12" s="246">
        <f>'1,3'!BF16</f>
        <v>0.97</v>
      </c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8"/>
    </row>
    <row r="13" spans="1:97" s="26" customFormat="1" ht="16.5">
      <c r="A13" s="255" t="s">
        <v>90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7"/>
      <c r="AT13" s="243" t="s">
        <v>91</v>
      </c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5"/>
      <c r="BX13" s="246">
        <f>('3,1'!CA16*0.5)+('3,2'!CA15*0.5)</f>
        <v>1</v>
      </c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8"/>
    </row>
    <row r="14" spans="1:97" s="26" customFormat="1" ht="16.5">
      <c r="A14" s="255" t="s">
        <v>92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7"/>
      <c r="AT14" s="243" t="s">
        <v>10</v>
      </c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5"/>
      <c r="BX14" s="252" t="s">
        <v>56</v>
      </c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4"/>
    </row>
    <row r="15" spans="1:97" s="26" customFormat="1" ht="18">
      <c r="A15" s="255" t="s">
        <v>93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7"/>
      <c r="AT15" s="396" t="s">
        <v>970</v>
      </c>
      <c r="AU15" s="397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7"/>
      <c r="BQ15" s="397"/>
      <c r="BR15" s="397"/>
      <c r="BS15" s="397"/>
      <c r="BT15" s="397"/>
      <c r="BU15" s="397"/>
      <c r="BV15" s="397"/>
      <c r="BW15" s="398"/>
      <c r="BX15" s="252" t="s">
        <v>56</v>
      </c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4"/>
    </row>
    <row r="16" spans="1:97" s="26" customFormat="1" ht="18">
      <c r="A16" s="255" t="s">
        <v>94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7"/>
      <c r="AT16" s="396" t="s">
        <v>970</v>
      </c>
      <c r="AU16" s="397"/>
      <c r="AV16" s="397"/>
      <c r="AW16" s="397"/>
      <c r="AX16" s="397"/>
      <c r="AY16" s="397"/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7"/>
      <c r="BM16" s="397"/>
      <c r="BN16" s="397"/>
      <c r="BO16" s="397"/>
      <c r="BP16" s="397"/>
      <c r="BQ16" s="397"/>
      <c r="BR16" s="397"/>
      <c r="BS16" s="397"/>
      <c r="BT16" s="397"/>
      <c r="BU16" s="397"/>
      <c r="BV16" s="397"/>
      <c r="BW16" s="398"/>
      <c r="BX16" s="258" t="s">
        <v>1</v>
      </c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8"/>
    </row>
    <row r="17" spans="1:97" s="26" customFormat="1" ht="18">
      <c r="A17" s="255" t="s">
        <v>95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7"/>
      <c r="AT17" s="396" t="s">
        <v>970</v>
      </c>
      <c r="AU17" s="397"/>
      <c r="AV17" s="397"/>
      <c r="AW17" s="397"/>
      <c r="AX17" s="397"/>
      <c r="AY17" s="397"/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7"/>
      <c r="BN17" s="397"/>
      <c r="BO17" s="397"/>
      <c r="BP17" s="397"/>
      <c r="BQ17" s="397"/>
      <c r="BR17" s="397"/>
      <c r="BS17" s="397"/>
      <c r="BT17" s="397"/>
      <c r="BU17" s="397"/>
      <c r="BV17" s="397"/>
      <c r="BW17" s="398"/>
      <c r="BX17" s="258" t="s">
        <v>56</v>
      </c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8"/>
    </row>
    <row r="18" spans="1:97" s="26" customFormat="1" ht="18">
      <c r="A18" s="255" t="s">
        <v>96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7"/>
      <c r="AT18" s="396" t="s">
        <v>970</v>
      </c>
      <c r="AU18" s="397"/>
      <c r="AV18" s="397"/>
      <c r="AW18" s="397"/>
      <c r="AX18" s="397"/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  <c r="BO18" s="397"/>
      <c r="BP18" s="397"/>
      <c r="BQ18" s="397"/>
      <c r="BR18" s="397"/>
      <c r="BS18" s="397"/>
      <c r="BT18" s="397"/>
      <c r="BU18" s="397"/>
      <c r="BV18" s="397"/>
      <c r="BW18" s="398"/>
      <c r="BX18" s="258" t="s">
        <v>56</v>
      </c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8"/>
    </row>
    <row r="19" spans="1:97" s="26" customFormat="1" ht="18">
      <c r="A19" s="255" t="s">
        <v>97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7"/>
      <c r="AT19" s="396" t="s">
        <v>971</v>
      </c>
      <c r="AU19" s="397"/>
      <c r="AV19" s="397"/>
      <c r="AW19" s="397"/>
      <c r="AX19" s="397"/>
      <c r="AY19" s="397"/>
      <c r="AZ19" s="397"/>
      <c r="BA19" s="397"/>
      <c r="BB19" s="397"/>
      <c r="BC19" s="397"/>
      <c r="BD19" s="397"/>
      <c r="BE19" s="397"/>
      <c r="BF19" s="397"/>
      <c r="BG19" s="397"/>
      <c r="BH19" s="397"/>
      <c r="BI19" s="397"/>
      <c r="BJ19" s="397"/>
      <c r="BK19" s="397"/>
      <c r="BL19" s="397"/>
      <c r="BM19" s="397"/>
      <c r="BN19" s="397"/>
      <c r="BO19" s="397"/>
      <c r="BP19" s="397"/>
      <c r="BQ19" s="397"/>
      <c r="BR19" s="397"/>
      <c r="BS19" s="397"/>
      <c r="BT19" s="397"/>
      <c r="BU19" s="397"/>
      <c r="BV19" s="397"/>
      <c r="BW19" s="398"/>
      <c r="BX19" s="258" t="s">
        <v>968</v>
      </c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8"/>
    </row>
    <row r="20" spans="1:97" s="26" customFormat="1" ht="18">
      <c r="A20" s="255" t="s">
        <v>98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7"/>
      <c r="AT20" s="396" t="s">
        <v>971</v>
      </c>
      <c r="AU20" s="397"/>
      <c r="AV20" s="397"/>
      <c r="AW20" s="397"/>
      <c r="AX20" s="397"/>
      <c r="AY20" s="397"/>
      <c r="AZ20" s="397"/>
      <c r="BA20" s="397"/>
      <c r="BB20" s="397"/>
      <c r="BC20" s="397"/>
      <c r="BD20" s="397"/>
      <c r="BE20" s="397"/>
      <c r="BF20" s="397"/>
      <c r="BG20" s="397"/>
      <c r="BH20" s="397"/>
      <c r="BI20" s="397"/>
      <c r="BJ20" s="397"/>
      <c r="BK20" s="397"/>
      <c r="BL20" s="397"/>
      <c r="BM20" s="397"/>
      <c r="BN20" s="397"/>
      <c r="BO20" s="397"/>
      <c r="BP20" s="397"/>
      <c r="BQ20" s="397"/>
      <c r="BR20" s="397"/>
      <c r="BS20" s="397"/>
      <c r="BT20" s="397"/>
      <c r="BU20" s="397"/>
      <c r="BV20" s="397"/>
      <c r="BW20" s="398"/>
      <c r="BX20" s="258" t="s">
        <v>969</v>
      </c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8"/>
    </row>
    <row r="21" spans="1:97" s="26" customFormat="1" ht="16.5">
      <c r="A21" s="399" t="s">
        <v>99</v>
      </c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1"/>
      <c r="AT21" s="396" t="s">
        <v>972</v>
      </c>
      <c r="AU21" s="397"/>
      <c r="AV21" s="397"/>
      <c r="AW21" s="397"/>
      <c r="AX21" s="397"/>
      <c r="AY21" s="397"/>
      <c r="AZ21" s="397"/>
      <c r="BA21" s="397"/>
      <c r="BB21" s="397"/>
      <c r="BC21" s="397"/>
      <c r="BD21" s="397"/>
      <c r="BE21" s="397"/>
      <c r="BF21" s="397"/>
      <c r="BG21" s="397"/>
      <c r="BH21" s="397"/>
      <c r="BI21" s="397"/>
      <c r="BJ21" s="397"/>
      <c r="BK21" s="397"/>
      <c r="BL21" s="397"/>
      <c r="BM21" s="397"/>
      <c r="BN21" s="397"/>
      <c r="BO21" s="397"/>
      <c r="BP21" s="397"/>
      <c r="BQ21" s="397"/>
      <c r="BR21" s="397"/>
      <c r="BS21" s="397"/>
      <c r="BT21" s="397"/>
      <c r="BU21" s="397"/>
      <c r="BV21" s="397"/>
      <c r="BW21" s="398"/>
      <c r="BX21" s="258"/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8"/>
    </row>
    <row r="22" spans="1:97" s="26" customFormat="1" ht="16.5">
      <c r="A22" s="399" t="s">
        <v>100</v>
      </c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1"/>
      <c r="AT22" s="396" t="s">
        <v>972</v>
      </c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8"/>
      <c r="BX22" s="262">
        <v>-1</v>
      </c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4"/>
    </row>
    <row r="23" spans="1:97" s="26" customFormat="1" ht="16.5">
      <c r="A23" s="399" t="s">
        <v>101</v>
      </c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1"/>
      <c r="AT23" s="396" t="s">
        <v>972</v>
      </c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7"/>
      <c r="BF23" s="397"/>
      <c r="BG23" s="397"/>
      <c r="BH23" s="397"/>
      <c r="BI23" s="397"/>
      <c r="BJ23" s="397"/>
      <c r="BK23" s="397"/>
      <c r="BL23" s="397"/>
      <c r="BM23" s="397"/>
      <c r="BN23" s="397"/>
      <c r="BO23" s="397"/>
      <c r="BP23" s="397"/>
      <c r="BQ23" s="397"/>
      <c r="BR23" s="397"/>
      <c r="BS23" s="397"/>
      <c r="BT23" s="397"/>
      <c r="BU23" s="397"/>
      <c r="BV23" s="397"/>
      <c r="BW23" s="398"/>
      <c r="BX23" s="262">
        <v>-1</v>
      </c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4"/>
    </row>
    <row r="24" spans="1:97" s="26" customFormat="1" ht="16.5">
      <c r="A24" s="399" t="s">
        <v>102</v>
      </c>
      <c r="B24" s="400"/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1"/>
      <c r="AT24" s="396" t="s">
        <v>972</v>
      </c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397"/>
      <c r="BS24" s="397"/>
      <c r="BT24" s="397"/>
      <c r="BU24" s="397"/>
      <c r="BV24" s="397"/>
      <c r="BW24" s="398"/>
      <c r="BX24" s="262" t="s">
        <v>103</v>
      </c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4"/>
    </row>
    <row r="25" spans="1:97" s="26" customFormat="1" ht="16.5">
      <c r="A25" s="399" t="s">
        <v>104</v>
      </c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1"/>
      <c r="AT25" s="396" t="s">
        <v>972</v>
      </c>
      <c r="AU25" s="397"/>
      <c r="AV25" s="397"/>
      <c r="AW25" s="397"/>
      <c r="AX25" s="397"/>
      <c r="AY25" s="397"/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397"/>
      <c r="BR25" s="397"/>
      <c r="BS25" s="397"/>
      <c r="BT25" s="397"/>
      <c r="BU25" s="397"/>
      <c r="BV25" s="397"/>
      <c r="BW25" s="398"/>
      <c r="BX25" s="262">
        <v>1</v>
      </c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4"/>
    </row>
    <row r="26" spans="1:97" s="26" customFormat="1" ht="16.5">
      <c r="A26" s="399" t="s">
        <v>105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  <c r="AM26" s="400"/>
      <c r="AN26" s="400"/>
      <c r="AO26" s="400"/>
      <c r="AP26" s="400"/>
      <c r="AQ26" s="400"/>
      <c r="AR26" s="400"/>
      <c r="AS26" s="401"/>
      <c r="AT26" s="396" t="s">
        <v>972</v>
      </c>
      <c r="AU26" s="397"/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7"/>
      <c r="BO26" s="397"/>
      <c r="BP26" s="397"/>
      <c r="BQ26" s="397"/>
      <c r="BR26" s="397"/>
      <c r="BS26" s="397"/>
      <c r="BT26" s="397"/>
      <c r="BU26" s="397"/>
      <c r="BV26" s="397"/>
      <c r="BW26" s="398"/>
      <c r="BX26" s="259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1"/>
    </row>
    <row r="27" spans="1:97" s="26" customFormat="1" ht="16.5">
      <c r="A27" s="399" t="s">
        <v>106</v>
      </c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  <c r="AJ27" s="400"/>
      <c r="AK27" s="400"/>
      <c r="AL27" s="400"/>
      <c r="AM27" s="400"/>
      <c r="AN27" s="400"/>
      <c r="AO27" s="400"/>
      <c r="AP27" s="400"/>
      <c r="AQ27" s="400"/>
      <c r="AR27" s="400"/>
      <c r="AS27" s="401"/>
      <c r="AT27" s="396" t="s">
        <v>972</v>
      </c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8"/>
      <c r="BX27" s="259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1"/>
    </row>
    <row r="28" ht="15"/>
    <row r="29" spans="1:2" ht="33" customHeight="1">
      <c r="A29" s="38" t="s">
        <v>952</v>
      </c>
      <c r="B29" s="38"/>
    </row>
    <row r="30" ht="13.5" customHeight="1"/>
    <row r="31" spans="1:84" ht="51" customHeight="1">
      <c r="A31" t="s">
        <v>497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</row>
    <row r="32" spans="1:84" ht="20.25" customHeight="1">
      <c r="A32" s="29" t="s">
        <v>498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</row>
    <row r="47" ht="15"/>
    <row r="48" ht="15"/>
    <row r="49" ht="15"/>
    <row r="51" ht="15"/>
    <row r="52" ht="15"/>
  </sheetData>
  <sheetProtection/>
  <mergeCells count="64">
    <mergeCell ref="A27:AS27"/>
    <mergeCell ref="AT27:BW27"/>
    <mergeCell ref="BX27:CS27"/>
    <mergeCell ref="A25:AS25"/>
    <mergeCell ref="AT25:BW25"/>
    <mergeCell ref="BX25:CS25"/>
    <mergeCell ref="A26:AS26"/>
    <mergeCell ref="AT26:BW26"/>
    <mergeCell ref="BX26:CS26"/>
    <mergeCell ref="A23:AS23"/>
    <mergeCell ref="AT23:BW23"/>
    <mergeCell ref="BX23:CS23"/>
    <mergeCell ref="A24:AS24"/>
    <mergeCell ref="AT24:BW24"/>
    <mergeCell ref="BX24:CS24"/>
    <mergeCell ref="A21:AS21"/>
    <mergeCell ref="AT21:BW21"/>
    <mergeCell ref="BX21:CS21"/>
    <mergeCell ref="A22:AS22"/>
    <mergeCell ref="AT22:BW22"/>
    <mergeCell ref="BX22:CS22"/>
    <mergeCell ref="A19:AS19"/>
    <mergeCell ref="AT19:BW19"/>
    <mergeCell ref="BX19:CS19"/>
    <mergeCell ref="A20:AS20"/>
    <mergeCell ref="AT20:BW20"/>
    <mergeCell ref="BX20:CS20"/>
    <mergeCell ref="A17:AS17"/>
    <mergeCell ref="AT17:BW17"/>
    <mergeCell ref="BX17:CS17"/>
    <mergeCell ref="A18:AS18"/>
    <mergeCell ref="AT18:BW18"/>
    <mergeCell ref="BX18:CS18"/>
    <mergeCell ref="A15:AS15"/>
    <mergeCell ref="AT15:BW15"/>
    <mergeCell ref="BX15:CS15"/>
    <mergeCell ref="A16:AS16"/>
    <mergeCell ref="AT16:BW16"/>
    <mergeCell ref="BX16:CS16"/>
    <mergeCell ref="A13:AS13"/>
    <mergeCell ref="AT13:BW13"/>
    <mergeCell ref="BX13:CS13"/>
    <mergeCell ref="A14:AS14"/>
    <mergeCell ref="AT14:BW14"/>
    <mergeCell ref="BX14:CS14"/>
    <mergeCell ref="A11:AS11"/>
    <mergeCell ref="AT11:BW11"/>
    <mergeCell ref="BX11:CS11"/>
    <mergeCell ref="A12:AS12"/>
    <mergeCell ref="AT12:BW12"/>
    <mergeCell ref="BX12:CS12"/>
    <mergeCell ref="A9:AS9"/>
    <mergeCell ref="AT9:BW9"/>
    <mergeCell ref="BX9:CS9"/>
    <mergeCell ref="A10:AS10"/>
    <mergeCell ref="AT10:BW10"/>
    <mergeCell ref="BX10:CS10"/>
    <mergeCell ref="A1:CS1"/>
    <mergeCell ref="A4:CS4"/>
    <mergeCell ref="F5:CO5"/>
    <mergeCell ref="F6:CO6"/>
    <mergeCell ref="A8:AS8"/>
    <mergeCell ref="AT8:BW8"/>
    <mergeCell ref="BX8:CS8"/>
  </mergeCells>
  <printOptions/>
  <pageMargins left="0.7" right="0.18" top="0.22" bottom="0.2" header="0.18" footer="0.16"/>
  <pageSetup fitToHeight="1" fitToWidth="1" horizontalDpi="600" verticalDpi="600" orientation="portrait" paperSize="9" scale="6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20"/>
  <sheetViews>
    <sheetView zoomScalePageLayoutView="0" workbookViewId="0" topLeftCell="A4">
      <selection activeCell="CC19" sqref="CC19"/>
    </sheetView>
  </sheetViews>
  <sheetFormatPr defaultColWidth="0.85546875" defaultRowHeight="12.75"/>
  <cols>
    <col min="1" max="11" width="0.85546875" style="1" customWidth="1"/>
    <col min="12" max="12" width="2.421875" style="1" customWidth="1"/>
    <col min="13" max="80" width="0.85546875" style="1" customWidth="1"/>
    <col min="81" max="81" width="2.421875" style="1" customWidth="1"/>
    <col min="82" max="104" width="0.85546875" style="1" customWidth="1"/>
    <col min="105" max="105" width="11.140625" style="1" customWidth="1"/>
    <col min="106" max="119" width="13.7109375" style="1" customWidth="1"/>
    <col min="120" max="16384" width="0.85546875" style="1" customWidth="1"/>
  </cols>
  <sheetData>
    <row r="1" spans="1:104" ht="119.25" customHeight="1">
      <c r="A1" s="153" t="s">
        <v>83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</row>
    <row r="2" ht="12" customHeight="1"/>
    <row r="3" spans="1:104" ht="30" customHeight="1">
      <c r="A3" s="155" t="s">
        <v>107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</row>
    <row r="4" spans="6:99" ht="15">
      <c r="F4" s="156" t="s">
        <v>15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</row>
    <row r="5" spans="6:99" ht="15">
      <c r="F5" s="157" t="s">
        <v>66</v>
      </c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</row>
    <row r="7" spans="1:105" s="26" customFormat="1" ht="46.5" customHeight="1">
      <c r="A7" s="132" t="s">
        <v>29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4"/>
      <c r="AO7" s="132" t="s">
        <v>108</v>
      </c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4"/>
      <c r="BK7" s="173" t="s">
        <v>78</v>
      </c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6"/>
    </row>
    <row r="8" spans="1:105" s="2" customFormat="1" ht="62.25" customHeight="1">
      <c r="A8" s="147" t="s">
        <v>109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9"/>
      <c r="AO8" s="138" t="s">
        <v>110</v>
      </c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40"/>
      <c r="BK8" s="233" t="s">
        <v>111</v>
      </c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5"/>
      <c r="DA8" s="43"/>
    </row>
    <row r="9" spans="1:105" s="2" customFormat="1" ht="49.5" customHeight="1">
      <c r="A9" s="147" t="s">
        <v>112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9"/>
      <c r="AO9" s="138" t="s">
        <v>110</v>
      </c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40"/>
      <c r="BK9" s="233" t="s">
        <v>113</v>
      </c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5"/>
      <c r="DA9" s="45">
        <f>'4,1'!BX22</f>
        <v>-1</v>
      </c>
    </row>
    <row r="10" spans="1:105" s="2" customFormat="1" ht="48" customHeight="1">
      <c r="A10" s="147" t="s">
        <v>114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9"/>
      <c r="AO10" s="138" t="s">
        <v>110</v>
      </c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40"/>
      <c r="BK10" s="233" t="s">
        <v>113</v>
      </c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5"/>
      <c r="DA10" s="45">
        <f>'4,1'!BX23</f>
        <v>-1</v>
      </c>
    </row>
    <row r="11" spans="1:105" s="2" customFormat="1" ht="60.75" customHeight="1">
      <c r="A11" s="147" t="s">
        <v>115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9"/>
      <c r="AO11" s="138" t="s">
        <v>110</v>
      </c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40"/>
      <c r="BK11" s="233" t="s">
        <v>111</v>
      </c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5"/>
      <c r="DA11" s="45" t="s">
        <v>56</v>
      </c>
    </row>
    <row r="12" spans="1:105" s="2" customFormat="1" ht="51" customHeight="1">
      <c r="A12" s="147" t="s">
        <v>116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9"/>
      <c r="AO12" s="138" t="s">
        <v>110</v>
      </c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40"/>
      <c r="BK12" s="233" t="s">
        <v>113</v>
      </c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5"/>
      <c r="DA12" s="45">
        <f>'4,1'!BX25</f>
        <v>1</v>
      </c>
    </row>
    <row r="13" spans="1:105" s="2" customFormat="1" ht="51.75" customHeight="1">
      <c r="A13" s="147" t="s">
        <v>117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9"/>
      <c r="AO13" s="138" t="s">
        <v>110</v>
      </c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40"/>
      <c r="BK13" s="233" t="s">
        <v>113</v>
      </c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5"/>
      <c r="DA13" s="43"/>
    </row>
    <row r="14" spans="1:105" s="2" customFormat="1" ht="51" customHeight="1" thickBot="1">
      <c r="A14" s="147" t="s">
        <v>118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9"/>
      <c r="AO14" s="138" t="s">
        <v>110</v>
      </c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40"/>
      <c r="BK14" s="233" t="s">
        <v>113</v>
      </c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5"/>
      <c r="DA14" s="44"/>
    </row>
    <row r="15" spans="1:105" s="2" customFormat="1" ht="48" customHeight="1" thickBot="1">
      <c r="A15" s="174" t="s">
        <v>119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6"/>
      <c r="AO15" s="243" t="s">
        <v>110</v>
      </c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5"/>
      <c r="BK15" s="262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122">
        <f>(DA9*0.3)+(DA10*0.3)+(DA12*0.3)</f>
        <v>-0.3</v>
      </c>
    </row>
    <row r="17" spans="1:2" s="29" customFormat="1" ht="33" customHeight="1">
      <c r="A17" s="38" t="s">
        <v>952</v>
      </c>
      <c r="B17" s="38"/>
    </row>
    <row r="18" ht="13.5" customHeight="1"/>
    <row r="19" spans="1:84" ht="51" customHeight="1">
      <c r="A19" t="s">
        <v>497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</row>
    <row r="20" spans="1:84" ht="20.25" customHeight="1">
      <c r="A20" s="29" t="s">
        <v>498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</sheetData>
  <sheetProtection/>
  <mergeCells count="31">
    <mergeCell ref="A14:AN14"/>
    <mergeCell ref="AO14:BJ14"/>
    <mergeCell ref="BK14:CZ14"/>
    <mergeCell ref="A15:AN15"/>
    <mergeCell ref="AO15:BJ15"/>
    <mergeCell ref="BK15:CZ15"/>
    <mergeCell ref="A12:AN12"/>
    <mergeCell ref="AO12:BJ12"/>
    <mergeCell ref="BK12:CZ12"/>
    <mergeCell ref="A13:AN13"/>
    <mergeCell ref="AO13:BJ13"/>
    <mergeCell ref="BK13:CZ13"/>
    <mergeCell ref="A10:AN10"/>
    <mergeCell ref="AO10:BJ10"/>
    <mergeCell ref="BK10:CZ10"/>
    <mergeCell ref="A11:AN11"/>
    <mergeCell ref="AO11:BJ11"/>
    <mergeCell ref="BK11:CZ11"/>
    <mergeCell ref="A8:AN8"/>
    <mergeCell ref="AO8:BJ8"/>
    <mergeCell ref="BK8:CZ8"/>
    <mergeCell ref="A9:AN9"/>
    <mergeCell ref="AO9:BJ9"/>
    <mergeCell ref="BK9:CZ9"/>
    <mergeCell ref="A1:CZ1"/>
    <mergeCell ref="A3:CZ3"/>
    <mergeCell ref="F4:CU4"/>
    <mergeCell ref="F5:CU5"/>
    <mergeCell ref="A7:AN7"/>
    <mergeCell ref="AO7:BJ7"/>
    <mergeCell ref="BK7:DA7"/>
  </mergeCells>
  <printOptions/>
  <pageMargins left="0.7086614173228347" right="0.1968503937007874" top="0.35433070866141736" bottom="0.2362204724409449" header="0.31496062992125984" footer="0.1574803149606299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Z21"/>
  <sheetViews>
    <sheetView zoomScalePageLayoutView="0" workbookViewId="0" topLeftCell="A1">
      <selection activeCell="A15" sqref="A15:BZ15"/>
    </sheetView>
  </sheetViews>
  <sheetFormatPr defaultColWidth="0.85546875" defaultRowHeight="12.75"/>
  <cols>
    <col min="1" max="28" width="0.85546875" style="1" customWidth="1"/>
    <col min="29" max="29" width="2.421875" style="1" customWidth="1"/>
    <col min="30" max="46" width="0.85546875" style="1" customWidth="1"/>
    <col min="47" max="47" width="2.421875" style="1" customWidth="1"/>
    <col min="48" max="104" width="0.85546875" style="1" customWidth="1"/>
    <col min="105" max="105" width="0.42578125" style="1" customWidth="1"/>
    <col min="106" max="16384" width="0.85546875" style="1" customWidth="1"/>
  </cols>
  <sheetData>
    <row r="1" spans="1:104" ht="90" customHeight="1">
      <c r="A1" s="153" t="s">
        <v>120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</row>
    <row r="2" ht="15"/>
    <row r="3" ht="15"/>
    <row r="4" ht="21" customHeight="1"/>
    <row r="5" ht="15"/>
    <row r="6" spans="1:104" ht="15.75">
      <c r="A6" s="155" t="s">
        <v>121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</row>
    <row r="7" spans="1:104" s="24" customFormat="1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27" t="s">
        <v>122</v>
      </c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0" t="s">
        <v>950</v>
      </c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</row>
    <row r="8" ht="15"/>
    <row r="9" spans="6:99" ht="15">
      <c r="F9" s="156" t="s">
        <v>15</v>
      </c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</row>
    <row r="10" spans="6:99" ht="15">
      <c r="F10" s="157" t="s">
        <v>66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</row>
    <row r="11" ht="15"/>
    <row r="12" spans="1:104" s="2" customFormat="1" ht="16.5" customHeight="1">
      <c r="A12" s="226" t="s">
        <v>29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 t="s">
        <v>67</v>
      </c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</row>
    <row r="13" spans="1:104" s="2" customFormat="1" ht="15">
      <c r="A13" s="226">
        <v>1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>
        <v>2</v>
      </c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</row>
    <row r="14" spans="1:104" ht="47.25" customHeight="1">
      <c r="A14" s="221" t="s">
        <v>123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3"/>
      <c r="CA14" s="268">
        <v>109</v>
      </c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</row>
    <row r="15" spans="1:104" ht="63" customHeight="1">
      <c r="A15" s="221" t="s">
        <v>124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3"/>
      <c r="CA15" s="267">
        <v>84</v>
      </c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</row>
    <row r="16" spans="1:104" ht="47.25" customHeight="1">
      <c r="A16" s="221" t="s">
        <v>125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3"/>
      <c r="CA16" s="267">
        <v>0</v>
      </c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</row>
    <row r="18" spans="1:2" s="29" customFormat="1" ht="33" customHeight="1">
      <c r="A18" s="38" t="s">
        <v>953</v>
      </c>
      <c r="B18" s="38"/>
    </row>
    <row r="19" ht="13.5" customHeight="1"/>
    <row r="20" spans="1:84" ht="51" customHeight="1">
      <c r="A20" s="29" t="s">
        <v>508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  <row r="21" spans="1:84" ht="20.25" customHeight="1">
      <c r="A21" s="29" t="s">
        <v>509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</sheetData>
  <sheetProtection/>
  <mergeCells count="16">
    <mergeCell ref="A15:BZ15"/>
    <mergeCell ref="CA15:CZ15"/>
    <mergeCell ref="A16:BZ16"/>
    <mergeCell ref="CA16:CZ16"/>
    <mergeCell ref="A12:BZ12"/>
    <mergeCell ref="CA12:CZ12"/>
    <mergeCell ref="A13:BZ13"/>
    <mergeCell ref="CA13:CZ13"/>
    <mergeCell ref="A14:BZ14"/>
    <mergeCell ref="CA14:CZ14"/>
    <mergeCell ref="A1:CZ1"/>
    <mergeCell ref="A6:CZ6"/>
    <mergeCell ref="X7:BK7"/>
    <mergeCell ref="BL7:CA7"/>
    <mergeCell ref="F9:CU9"/>
    <mergeCell ref="F10:CU10"/>
  </mergeCells>
  <printOptions/>
  <pageMargins left="0.7" right="0.18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Осадчая</dc:creator>
  <cp:keywords/>
  <dc:description>Электронная форма документа подготовлена АО "Информационная компания "Кодекс"</dc:description>
  <cp:lastModifiedBy>Economist</cp:lastModifiedBy>
  <cp:lastPrinted>2021-03-30T05:48:01Z</cp:lastPrinted>
  <dcterms:created xsi:type="dcterms:W3CDTF">1996-10-08T23:32:33Z</dcterms:created>
  <dcterms:modified xsi:type="dcterms:W3CDTF">2021-03-30T05:50:29Z</dcterms:modified>
  <cp:category/>
  <cp:version/>
  <cp:contentType/>
  <cp:contentStatus/>
</cp:coreProperties>
</file>